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/>
  <xr:revisionPtr revIDLastSave="1" documentId="13_ncr:1_{92B3624C-9055-4188-9905-2CBEA47A4A9F}" xr6:coauthVersionLast="47" xr6:coauthVersionMax="47" xr10:uidLastSave="{A4C86DDF-08A5-45BB-8C44-5DCF07CE231E}"/>
  <bookViews>
    <workbookView xWindow="-108" yWindow="-108" windowWidth="23256" windowHeight="12576" tabRatio="913" firstSheet="6" activeTab="15" xr2:uid="{00000000-000D-0000-FFFF-FFFF00000000}"/>
  </bookViews>
  <sheets>
    <sheet name="1.Εικονικές μηχανές - VMs" sheetId="19" r:id="rId1"/>
    <sheet name="2.VDI" sheetId="8" r:id="rId2"/>
    <sheet name="3.Storage" sheetId="10" r:id="rId3"/>
    <sheet name="4.Network" sheetId="5" r:id="rId4"/>
    <sheet name="5.1.SQLServer" sheetId="20" r:id="rId5"/>
    <sheet name="5.2 Open Source DBs" sheetId="27" r:id="rId6"/>
    <sheet name="5.3 REDIS" sheetId="24" r:id="rId7"/>
    <sheet name="5.4 NoSQL DB" sheetId="28" r:id="rId8"/>
    <sheet name="6.WebHosting" sheetId="18" r:id="rId9"/>
    <sheet name="7.Security-Identity" sheetId="15" r:id="rId10"/>
    <sheet name="8.Integration" sheetId="16" r:id="rId11"/>
    <sheet name="9.Analytics" sheetId="23" r:id="rId12"/>
    <sheet name="10.Dedicated Physical Hosts" sheetId="30" r:id="rId13"/>
    <sheet name="11.Backup-Recovery" sheetId="31" r:id="rId14"/>
    <sheet name="12.IoT" sheetId="32" r:id="rId15"/>
    <sheet name="Total Costs" sheetId="22" r:id="rId16"/>
  </sheets>
  <definedNames>
    <definedName name="_xlnm.Print_Area" localSheetId="12">'10.Dedicated Physical Hosts'!$B$1:$P$9</definedName>
    <definedName name="_xlnm.Print_Area" localSheetId="2">'3.Storage'!$B$1:$U$47</definedName>
    <definedName name="_xlnm.Print_Area" localSheetId="3">'4.Network'!$B$1:$P$16</definedName>
    <definedName name="_xlnm.Print_Area" localSheetId="4">'5.1.SQLServer'!$B$1:$AD$75</definedName>
    <definedName name="_xlnm.Print_Area" localSheetId="5">'5.2 Open Source DBs'!$B$1:$U$44</definedName>
    <definedName name="_xlnm.Print_Area" localSheetId="6">'5.3 REDIS'!$B$1:$P$22</definedName>
    <definedName name="_xlnm.Print_Area" localSheetId="7">'5.4 NoSQL DB'!$B$1:$S$13</definedName>
    <definedName name="_xlnm.Print_Area" localSheetId="8">'6.WebHosting'!$B$1:$M$22</definedName>
    <definedName name="_xlnm.Print_Area" localSheetId="9">'7.Security-Identity'!$B$1:$O$20</definedName>
    <definedName name="_xlnm.Print_Area" localSheetId="10">'8.Integration'!$B$1:$M$14</definedName>
    <definedName name="_xlnm.Print_Area" localSheetId="11">'9.Analytics'!$B$1:$AD$76</definedName>
    <definedName name="_xlnm.Print_Area" localSheetId="15">'Total Costs'!$B$1:$E$19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8" i="23" l="1"/>
  <c r="J75" i="23"/>
  <c r="J9" i="32" l="1"/>
  <c r="E17" i="22" s="1"/>
  <c r="V42" i="10"/>
  <c r="J19" i="20"/>
  <c r="J18" i="20"/>
  <c r="J17" i="20"/>
  <c r="J16" i="20"/>
  <c r="J15" i="20"/>
  <c r="J14" i="20"/>
  <c r="J13" i="20"/>
  <c r="J6" i="20"/>
  <c r="J7" i="20"/>
  <c r="J8" i="20"/>
  <c r="J9" i="20"/>
  <c r="J10" i="20"/>
  <c r="J11" i="20"/>
  <c r="T13" i="28" l="1"/>
  <c r="Q7" i="30"/>
  <c r="Q14" i="31"/>
  <c r="E16" i="22" s="1"/>
  <c r="Q9" i="30"/>
  <c r="O39" i="23"/>
  <c r="V28" i="10"/>
  <c r="V12" i="10"/>
  <c r="V47" i="10"/>
  <c r="V35" i="10"/>
  <c r="Q24" i="24"/>
  <c r="E9" i="22" s="1"/>
  <c r="N7" i="8"/>
  <c r="N8" i="8"/>
  <c r="J8" i="8"/>
  <c r="N9" i="8"/>
  <c r="J9" i="8"/>
  <c r="N6" i="8"/>
  <c r="J6" i="8" s="1"/>
  <c r="T10" i="28" l="1"/>
  <c r="T15" i="28" s="1"/>
  <c r="E10" i="22" s="1"/>
  <c r="V30" i="27"/>
  <c r="V49" i="10"/>
  <c r="E5" i="22" s="1"/>
  <c r="Q11" i="30"/>
  <c r="E15" i="22" s="1"/>
  <c r="AE11" i="23"/>
  <c r="E14" i="22" s="1"/>
  <c r="AE75" i="20"/>
  <c r="AE20" i="20"/>
  <c r="V44" i="27"/>
  <c r="V16" i="27"/>
  <c r="J5" i="20"/>
  <c r="N16" i="16" l="1"/>
  <c r="E13" i="22" s="1"/>
  <c r="AE77" i="20"/>
  <c r="E7" i="22" s="1"/>
  <c r="N24" i="18"/>
  <c r="E11" i="22" s="1"/>
  <c r="S11" i="8"/>
  <c r="E4" i="22" s="1"/>
  <c r="Q18" i="5"/>
  <c r="E6" i="22" s="1"/>
  <c r="P22" i="15"/>
  <c r="E12" i="22" s="1"/>
  <c r="O36" i="19"/>
  <c r="E3" i="22" s="1"/>
  <c r="V46" i="27"/>
  <c r="E8" i="22" s="1"/>
  <c r="E19" i="22" l="1"/>
</calcChain>
</file>

<file path=xl/sharedStrings.xml><?xml version="1.0" encoding="utf-8"?>
<sst xmlns="http://schemas.openxmlformats.org/spreadsheetml/2006/main" count="1852" uniqueCount="521">
  <si>
    <t>ΕΙΚΟΝΙΚΕΣ ΜΗΧΑΝΕΣ - VMs (Compute Resources)</t>
  </si>
  <si>
    <t>Υπηρεσία</t>
  </si>
  <si>
    <t>Προδιαγραφές - Ποσότητες - [Fixed]</t>
  </si>
  <si>
    <t>Διάρκεια (mon)
[Variable]</t>
  </si>
  <si>
    <t>Ενδεικτική ποσότητα [Variable]</t>
  </si>
  <si>
    <t>Κατηγορία</t>
  </si>
  <si>
    <t xml:space="preserve">Εικονικοί επεξεργαστές (vCPU) </t>
  </si>
  <si>
    <t>Τύπος/Χρονισμός επεξεργαστή</t>
  </si>
  <si>
    <t>RAM (GB)</t>
  </si>
  <si>
    <t>Temp storage (GB)</t>
  </si>
  <si>
    <t>Λειτουργικό σύστημα</t>
  </si>
  <si>
    <t>Ωριαίο κόστος μον.</t>
  </si>
  <si>
    <t>Μηνιαίο κόστος μον.</t>
  </si>
  <si>
    <t>Μηνιαίο κόστος (Total)</t>
  </si>
  <si>
    <t>Συνολικό Κόστος</t>
  </si>
  <si>
    <t>ΕΙΚΟΝΙΚΕΣ ΜΗΧΑΝΕΣ (VMs - Compute)</t>
  </si>
  <si>
    <t>Τυπικό Profile (Α1)</t>
  </si>
  <si>
    <t> Intel® Xeon® Platinum &gt;=2,5GHz</t>
  </si>
  <si>
    <t>BOYL ή CentOS ή Ubuntu</t>
  </si>
  <si>
    <t>Windows Server</t>
  </si>
  <si>
    <t>AMD EPYC &gt;=2,35GHz</t>
  </si>
  <si>
    <t>Τυπικό Profile (Α2)</t>
  </si>
  <si>
    <t>Αυξημένο Profile (Β1)</t>
  </si>
  <si>
    <t>Αυξημένο Profile (Β2)</t>
  </si>
  <si>
    <t>Υψηλό Profile (Γ)</t>
  </si>
  <si>
    <t>Κόστος (Total)</t>
  </si>
  <si>
    <t>ΕΙΚΟΝΙΚΟ ΠΕΡΙΒΑΛΛΟΝ ΕΡΓΑΣΙΑΣ ΧΡΗΣΤΗ - VDI (Virtual Desktop Infrastructure)</t>
  </si>
  <si>
    <t>Ενδεικτικός αριθμός χρηστών
[Variable]</t>
  </si>
  <si>
    <t>Κατηγορία Υπηρεσίας</t>
  </si>
  <si>
    <t>Υπο-Κατηγορία Υπηρεσίας</t>
  </si>
  <si>
    <t>Ώρες Χρήσης/ μήνα/χρήστη</t>
  </si>
  <si>
    <t>VM Profile</t>
  </si>
  <si>
    <t>Αριθμός VMs</t>
  </si>
  <si>
    <t>Μηνιαίο κόστος VMs</t>
  </si>
  <si>
    <t>Μηνιαίο κόστος HDDs</t>
  </si>
  <si>
    <t>Μηνιαίο κόστος Υπηρεσίας (Total)</t>
  </si>
  <si>
    <t>Τύπος/Χρονισμός CPU</t>
  </si>
  <si>
    <t>vCPUs/VM</t>
  </si>
  <si>
    <t>RAM/VM (GB)</t>
  </si>
  <si>
    <t>Temp. storage (GB)/VM</t>
  </si>
  <si>
    <t>Secondary HDDs</t>
  </si>
  <si>
    <t>Χωρητικότητα/ Secondary HDD (GB)</t>
  </si>
  <si>
    <t>ΕΙΚΟΝΙΚΟ ΠΕΡΙΒΑΛΛΟΝ ΕΡΓΑΣΙΑΣ
(VDI)</t>
  </si>
  <si>
    <r>
      <rPr>
        <b/>
        <sz val="11"/>
        <color theme="1"/>
        <rFont val="Calibri"/>
        <family val="2"/>
        <charset val="161"/>
        <scheme val="minor"/>
      </rPr>
      <t>Κοινόχρηστη Χρήση - Pooled VM Use</t>
    </r>
    <r>
      <rPr>
        <sz val="11"/>
        <color theme="1"/>
        <rFont val="Calibri"/>
        <family val="2"/>
        <charset val="161"/>
        <scheme val="minor"/>
      </rPr>
      <t xml:space="preserve">
- 4 χρήστες ανά 1 vCPU
- 90% peak/10% off-peak ταυτόχρονη χρήση
- Σταθερό pooled VM profile 
- VMs Pool για όλους του χρήστες</t>
    </r>
  </si>
  <si>
    <t>ΝΑ</t>
  </si>
  <si>
    <t> Intel® Xeon® Plat (2,5GHz+)</t>
  </si>
  <si>
    <r>
      <rPr>
        <b/>
        <sz val="11"/>
        <color theme="1"/>
        <rFont val="Calibri"/>
        <family val="2"/>
        <charset val="161"/>
        <scheme val="minor"/>
      </rPr>
      <t>Προσωπική Χρήση - Personal VM Use</t>
    </r>
    <r>
      <rPr>
        <sz val="11"/>
        <color theme="1"/>
        <rFont val="Calibri"/>
        <family val="2"/>
        <charset val="161"/>
        <scheme val="minor"/>
      </rPr>
      <t xml:space="preserve">
- 1 χρήστης ανά VM
- Σταθερό VM profile</t>
    </r>
  </si>
  <si>
    <t>Τυπικό Profile (Α)</t>
  </si>
  <si>
    <t>Αυξημένο Profile (Β)</t>
  </si>
  <si>
    <t>ΑΠΟΘΗΚΕΥΤΙΚΟΣ ΧΩΡΟΣ - Storage Resources</t>
  </si>
  <si>
    <t>Εκτιμώμενος αριθμός Operarions (ανά 10.000/mon)
[Variable]</t>
  </si>
  <si>
    <t>Ενδεικτική χωρ. Snapshots (GB/mon)
[Variable]</t>
  </si>
  <si>
    <t>Ενδεικτική χωρ. Metadata (GB/mon)
[Variable]</t>
  </si>
  <si>
    <t>Ενδεικτική χωρ. Αποθήκευσης (GB/mon)
[Variable]</t>
  </si>
  <si>
    <t>Ενδεικτική ποσότητα Δίσκων
[Variable]</t>
  </si>
  <si>
    <t>Εϊδος Αποθηκευτικού Μέσου</t>
  </si>
  <si>
    <t>Τύπος (Βαθμίδα Πρόσβασης/Απόδοσης)</t>
  </si>
  <si>
    <t>Τύπος (Βαθμίδα Εφεδρείας/Λειτουργίας)</t>
  </si>
  <si>
    <t>Χωρητικότητα (GB)</t>
  </si>
  <si>
    <t>Ζητούμενα IOPs</t>
  </si>
  <si>
    <t>Μέγιστα IOPs</t>
  </si>
  <si>
    <t>Μηνιαίο κόστος Snapshots</t>
  </si>
  <si>
    <t>Μηνιαίο κόστος Metadata</t>
  </si>
  <si>
    <t>Μηνιαίο κόστος Operations (ανά 10Κ ops)</t>
  </si>
  <si>
    <t>Μηνιαίο κόστος μονάδας</t>
  </si>
  <si>
    <t>Συνολικό μηνιαίο κόστος</t>
  </si>
  <si>
    <t>ΥΠΗΡΕΣΙΕΣ - ΠΟΡΟΙ ΑΠΟΘΗΕΚΥΤΙΚΟΎ ΧΩΡΟΥ</t>
  </si>
  <si>
    <t>Τυπικά Αποθηκευτικά Μέσα</t>
  </si>
  <si>
    <r>
      <rPr>
        <b/>
        <sz val="11"/>
        <color theme="1"/>
        <rFont val="Calibri"/>
        <family val="2"/>
        <charset val="161"/>
        <scheme val="minor"/>
      </rPr>
      <t>Τυπικοί Μηχανικοί Δίσκοι (HDDs)</t>
    </r>
    <r>
      <rPr>
        <sz val="11"/>
        <color theme="1"/>
        <rFont val="Calibri"/>
        <family val="2"/>
        <scheme val="minor"/>
      </rPr>
      <t xml:space="preserve">
- Avg operation number/disk/sec=50</t>
    </r>
  </si>
  <si>
    <t>Δίσκοι Στερεάς Κατάστασης (SSDs)</t>
  </si>
  <si>
    <t>Κόστος (SubTotal1)</t>
  </si>
  <si>
    <t>Αποθηκευτικός Χώρος -  BLOB</t>
  </si>
  <si>
    <r>
      <t xml:space="preserve">Αποθηκευτικός Χώρος μεγάλης κλιμάκωσης δομημένων/αδόμητων δεδομένων (Binary Large Objects - Blob)
- </t>
    </r>
    <r>
      <rPr>
        <sz val="11"/>
        <color theme="1"/>
        <rFont val="Calibri"/>
        <family val="2"/>
        <charset val="161"/>
        <scheme val="minor"/>
      </rPr>
      <t>10K Write ops 
- 10K List &amp; Create Container ops
- 10K Read ops
- 10K Archive High Priority Read ops
- 10K Other ops
- 1 TB Data Retrieval
- 0 TB Archive High Priority Retrieval
- 1 TB Data Write</t>
    </r>
  </si>
  <si>
    <t>Υψηλής Απόδοσης</t>
  </si>
  <si>
    <t>Τοπική (Local)</t>
  </si>
  <si>
    <t>Ζώνης (Zone)</t>
  </si>
  <si>
    <t>Άμεσης Πρόσβασης (Hot)</t>
  </si>
  <si>
    <t>Περιοχής (Geo)</t>
  </si>
  <si>
    <t>Περιοχής για ανάγνωση μόνο (Geo-Read)</t>
  </si>
  <si>
    <t>Περιοχής και ζώνης (Geo &amp; Zone)</t>
  </si>
  <si>
    <t>Ενδιάμεσης Πρόσβασης (Cool)</t>
  </si>
  <si>
    <t>Περιοχής και ζώνης</t>
  </si>
  <si>
    <t>Χαμηλής Πρόσβασης (Archive)</t>
  </si>
  <si>
    <t>Κόστος (SubTotal2)</t>
  </si>
  <si>
    <t>Αποθηκευτικός Χώρος  - File Share</t>
  </si>
  <si>
    <r>
      <t xml:space="preserve">Αποθηκευτικός Χώρος
(Κοινόχρηστο σύστημα αρχείων - SMB File share)
</t>
    </r>
    <r>
      <rPr>
        <sz val="11"/>
        <color theme="1"/>
        <rFont val="Calibri"/>
        <family val="2"/>
        <charset val="161"/>
        <scheme val="minor"/>
      </rPr>
      <t>Το τελικό κόστος ενδέχεται να περιλαμβάνει επιπλέον σύνθετες μεταβλητές κόστους (σχετικές με read/list/write/etc.&amp; ανάκτηση/πρόωρη εγγραφή δεδομένων)</t>
    </r>
  </si>
  <si>
    <t>Κόστος (SubTotal3)</t>
  </si>
  <si>
    <t>Αποθηκευτικός Χώρος  - Table Storage</t>
  </si>
  <si>
    <r>
      <t xml:space="preserve">Αποθηκευτικός Χώρος Υψηλής Κλιμάκωσηςδεδομένων
(NoSQL, key-value, no schema)
</t>
    </r>
    <r>
      <rPr>
        <sz val="11"/>
        <color theme="1"/>
        <rFont val="Calibri"/>
        <family val="2"/>
        <charset val="161"/>
        <scheme val="minor"/>
      </rPr>
      <t>Το τελικό κόστος ενδέχεται να περιλαμβάνει επιπλέον σύνθετες μεταβλητές κόστους (σχετικές με read/list/write/etc.&amp; ανάκτηση/πρόωρη εγγραφή και αλληλεπίδραση δεδομένων)</t>
    </r>
  </si>
  <si>
    <t>Περιοχής με ανάγνωση (Geo-Read)</t>
  </si>
  <si>
    <t>Περιοχής και ζώνης (GeoZone)</t>
  </si>
  <si>
    <t>Περιοχής και ζώνης με ανάγνωση (GeoZone-Read)</t>
  </si>
  <si>
    <t>Κόστος (SubTotal4)</t>
  </si>
  <si>
    <t>Αποθηκευτικός Χώρος - Queue Storage</t>
  </si>
  <si>
    <r>
      <t xml:space="preserve">Αποθήκευτικός Χώρος Ουρών Μηνυμάτων
(Message Queues for Apps)
</t>
    </r>
    <r>
      <rPr>
        <sz val="11"/>
        <color theme="1"/>
        <rFont val="Calibri"/>
        <family val="2"/>
        <charset val="161"/>
        <scheme val="minor"/>
      </rPr>
      <t>Το τελικό κόστος ενδέχεται να περιλαμβάνει επιπλέον σύνθετες μεταβλητές κόστους (σχετικές με read/list/write/etc.&amp; ανάκτηση/πρόωρη εγγραφή δεδομένων, αλληλεπίδραση/διαχείριση ουρών &amp; μηνμάτων)</t>
    </r>
  </si>
  <si>
    <t>Κόστος (SubTotal5)</t>
  </si>
  <si>
    <t>ΔΙΚΤΥΑΚΕΣ ΥΠΗΡΕΣΙΕΣ - Networking Resources</t>
  </si>
  <si>
    <t>Data Processed (TB)
[Variable]</t>
  </si>
  <si>
    <t>Extra Resources (IPs / DNS zones)
[Variable]</t>
  </si>
  <si>
    <t>Κανόνες Δρομολόγησης</t>
  </si>
  <si>
    <t>Ενδεικτική ποσότητα
[Variable]</t>
  </si>
  <si>
    <t>Υπο-κατηγορία υπηρεσίας</t>
  </si>
  <si>
    <t>Τύπος - Μονάδα Μέτρησης</t>
  </si>
  <si>
    <t>Κόστος LB data (1 GB)</t>
  </si>
  <si>
    <t>Μηνιαίο κόστος LB data</t>
  </si>
  <si>
    <t>Μηνιαίο κόστος κανόνων δρομολόγησης</t>
  </si>
  <si>
    <t>ΔΙΚΤΥΑΚΕΣ ΥΠΗΡΕΣΙΕΣ
(Networking)</t>
  </si>
  <si>
    <t>IP Address</t>
  </si>
  <si>
    <t>NA</t>
  </si>
  <si>
    <t>Static IP address</t>
  </si>
  <si>
    <t>Bandwidth (Εύρος Ζώνης κίνησης)</t>
  </si>
  <si>
    <t>Εξερχόμενη κίνηση - [ΤΒ]</t>
  </si>
  <si>
    <r>
      <t xml:space="preserve">DNS
</t>
    </r>
    <r>
      <rPr>
        <sz val="11"/>
        <color theme="1"/>
        <rFont val="Calibri"/>
        <family val="2"/>
        <charset val="161"/>
        <scheme val="minor"/>
      </rPr>
      <t>- Public or
- Private</t>
    </r>
  </si>
  <si>
    <t>Hosted DNS zones/month (first 25*)
1 million DNS queries/month (first 1000*)
* Other rates apply for more than 25 DNS zones &amp; 1 billion DNS queries</t>
  </si>
  <si>
    <r>
      <t xml:space="preserve">DDoS protection
</t>
    </r>
    <r>
      <rPr>
        <sz val="11"/>
        <color theme="1"/>
        <rFont val="Calibri"/>
        <family val="2"/>
        <charset val="161"/>
        <scheme val="minor"/>
      </rPr>
      <t>- up to 100 resources (public IPs)</t>
    </r>
  </si>
  <si>
    <t>Extra protected resources (above 100)</t>
  </si>
  <si>
    <t>Firewall</t>
  </si>
  <si>
    <t>1 logical FW unit / month</t>
  </si>
  <si>
    <t>Application Gateway (L7)
1 μονάδα (1 compute unit/2.5K persistent cons/2.2 Mbps throughput)
- Δυνατότητα scaling (manual or automatic)
- Δυνατότητα Εφεδρείας Ζώνης/Υψηλής Διαθεσιμότητας</t>
  </si>
  <si>
    <r>
      <t xml:space="preserve">Τυπική Χρήση (Profile A)
</t>
    </r>
    <r>
      <rPr>
        <sz val="11"/>
        <color theme="1"/>
        <rFont val="Calibri"/>
        <family val="2"/>
        <charset val="161"/>
        <scheme val="minor"/>
      </rPr>
      <t>Web Application Gateway</t>
    </r>
  </si>
  <si>
    <t>1 TB outbound data transfer/month</t>
  </si>
  <si>
    <r>
      <t xml:space="preserve">Προστατευμένη Χρήση (Profile B)
</t>
    </r>
    <r>
      <rPr>
        <sz val="11"/>
        <color theme="1"/>
        <rFont val="Calibri"/>
        <family val="2"/>
        <charset val="161"/>
        <scheme val="minor"/>
      </rPr>
      <t>Web application Firewall</t>
    </r>
  </si>
  <si>
    <t>Load Balancer (L4-TCP/UDP)
- Inbound NAT rules free</t>
  </si>
  <si>
    <t>Βασική Χρήση</t>
  </si>
  <si>
    <t xml:space="preserve">Κανόνες Δρομολόγησης / Όγκος δρομολογούμενων δεδομένων </t>
  </si>
  <si>
    <r>
      <t xml:space="preserve">Τυπική - Αυξημένη Χρήση
</t>
    </r>
    <r>
      <rPr>
        <sz val="11"/>
        <color theme="1"/>
        <rFont val="Calibri"/>
        <family val="2"/>
        <charset val="161"/>
        <scheme val="minor"/>
      </rPr>
      <t>- Backend Pool size of more than 100 instances
- Enahnced endpoints
- Enhanced HA  &amp; SLA 
- Enhanced Security
- Extra Diagnostics</t>
    </r>
  </si>
  <si>
    <t>Κανόνες Δρομολόγησης / Όγκος δρομολογούμενων δεδομένων (in GB)</t>
  </si>
  <si>
    <r>
      <rPr>
        <b/>
        <sz val="11"/>
        <color theme="1"/>
        <rFont val="Calibri"/>
        <family val="2"/>
        <charset val="161"/>
        <scheme val="minor"/>
      </rPr>
      <t>VPN Gateway</t>
    </r>
    <r>
      <rPr>
        <sz val="11"/>
        <color theme="1"/>
        <rFont val="Calibri"/>
        <family val="2"/>
        <scheme val="minor"/>
      </rPr>
      <t xml:space="preserve">
- Outbound VPN data transfer=5 TB
- 10 x S2S tunnels
- 128 x P2S tunnels</t>
    </r>
  </si>
  <si>
    <t>VPN Gateway - Τυπικό Profile (A) - [1 Gbps]</t>
  </si>
  <si>
    <t>VPN Gateway - Αυξημένο Profile (B) - [2,5 Gbps]</t>
  </si>
  <si>
    <t>VPN Gateway - Υψηλό Profile (Γ) - [5 Gbps]</t>
  </si>
  <si>
    <t>ΣΥΣΤΗΜΑΤΑ ΔΙΑΧΕΙΡΙΣΗΣ ΒΑΣΕΩΝ ΔΕΔΟΜΕΝΩΝ 1 - SQLServer-as-a-Service</t>
  </si>
  <si>
    <t>Ενδεικτικό Storage (GB)/instance
[Variable]</t>
  </si>
  <si>
    <t>Ενδεικτικός αριθμός instances
[Variable]</t>
  </si>
  <si>
    <t>Είδος Backup
(L/Z/G)
[Variable]</t>
  </si>
  <si>
    <t>Είδος Retention
(L/Z/G)
[Variable]</t>
  </si>
  <si>
    <t>Μηνιαίο κόστος μονάδας RDBMS Instance</t>
  </si>
  <si>
    <t>Μηνιαίο κόστος μονάδας Storage (GB)</t>
  </si>
  <si>
    <t>Μηνιαίο κόστος μονάδας Backup (L)</t>
  </si>
  <si>
    <t>Μηνιαίο κόστος μονάδας Backup (Z)</t>
  </si>
  <si>
    <t>Μηνιαίο κόστος μονάδας  Backup (G)</t>
  </si>
  <si>
    <t>Μηνιαίο κόστος μονάδας Retention (L)</t>
  </si>
  <si>
    <t>Μηνιαίο κόστος μονάδας Retention (Z)</t>
  </si>
  <si>
    <t>Μηνιαίο κόστος μονάδας Retention (G)</t>
  </si>
  <si>
    <t>Μηνιαίο κόστος RDBMS instances</t>
  </si>
  <si>
    <t>Μηνιαίο κόστος Primary Storage</t>
  </si>
  <si>
    <t xml:space="preserve">Μηνιαίο κόστος Backup Storage </t>
  </si>
  <si>
    <t>Μηνιαίο κόστος Retention Storage</t>
  </si>
  <si>
    <t>Τύπος CPU</t>
  </si>
  <si>
    <t>Backup (Ν/Ο)</t>
  </si>
  <si>
    <t>Retention (Ν/Ο)</t>
  </si>
  <si>
    <t>vCPUs/ Instance</t>
  </si>
  <si>
    <t>RAM / Instance (GB)</t>
  </si>
  <si>
    <t>Τύπος Storage</t>
  </si>
  <si>
    <t>ΣΥΣΤΗΜΑΤΑ ΔΙΑΧΕΙΡΙΣΗΣ ΒΑΣΕΩΝ ΔΕΔΟΜΕΝΩΝ (DB as a Service)</t>
  </si>
  <si>
    <r>
      <t>Ανεξάρτητη Χρήση Πόρων / RDBMS instance allocation
(Resource independent @ RDBMS-level)</t>
    </r>
    <r>
      <rPr>
        <sz val="11"/>
        <color theme="1"/>
        <rFont val="Calibri"/>
        <family val="2"/>
        <charset val="161"/>
        <scheme val="minor"/>
      </rPr>
      <t xml:space="preserve">
- Storage in 32 GB increments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charset val="161"/>
        <scheme val="minor"/>
      </rPr>
      <t>- Redundancy tiers: Local-&gt;L / Zone-&gt;Z / Geo-&gt;G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charset val="161"/>
        <scheme val="minor"/>
      </rPr>
      <t>- Retention policy: 1 week + 1 month (or other combination of 2 retention copies)</t>
    </r>
  </si>
  <si>
    <t>Τυπικό SQL Server Instance Profile (Α)
- Backup Policy (On)
- Long-Term Retention Policy (On)</t>
  </si>
  <si>
    <t>A.1</t>
  </si>
  <si>
    <t>Intel E5</t>
  </si>
  <si>
    <t>ΝΑΙ</t>
  </si>
  <si>
    <t>BLOB</t>
  </si>
  <si>
    <t>L</t>
  </si>
  <si>
    <t>A.2</t>
  </si>
  <si>
    <t>A.3</t>
  </si>
  <si>
    <t>A.4</t>
  </si>
  <si>
    <t>A.5</t>
  </si>
  <si>
    <t>Z</t>
  </si>
  <si>
    <t>A.6</t>
  </si>
  <si>
    <t>A.7</t>
  </si>
  <si>
    <t>A.8</t>
  </si>
  <si>
    <t>G</t>
  </si>
  <si>
    <t>Αυξημένο SQL Server Instance Profile (Β)
[RAM/CPU/Storage]
- Backup Policy (On)
- Long-Term Retention Policy (On)</t>
  </si>
  <si>
    <t>B.1</t>
  </si>
  <si>
    <t>SSD</t>
  </si>
  <si>
    <t>B.2</t>
  </si>
  <si>
    <t>B.3</t>
  </si>
  <si>
    <t>B.4</t>
  </si>
  <si>
    <t>B.5</t>
  </si>
  <si>
    <t>B.6</t>
  </si>
  <si>
    <t>B.7</t>
  </si>
  <si>
    <t>B.8</t>
  </si>
  <si>
    <r>
      <t xml:space="preserve">Ανεξάρτητη Χρήση Πόρων / RDBMS Database allocation
(Resource independent  @ Database level)
</t>
    </r>
    <r>
      <rPr>
        <sz val="11"/>
        <rFont val="Calibri"/>
        <family val="2"/>
        <charset val="161"/>
        <scheme val="minor"/>
      </rPr>
      <t>- Storage in 1 GB increments (min=5 GBs, max=4 TBs)
- Retention policy: 1 week or 1 month or 1 year</t>
    </r>
  </si>
  <si>
    <r>
      <rPr>
        <b/>
        <sz val="11"/>
        <rFont val="Calibri"/>
        <family val="2"/>
        <charset val="161"/>
        <scheme val="minor"/>
      </rPr>
      <t>Τυπικό SQL Server Instance Profile (Α)</t>
    </r>
    <r>
      <rPr>
        <sz val="11"/>
        <rFont val="Calibri"/>
        <family val="2"/>
        <scheme val="minor"/>
      </rPr>
      <t xml:space="preserve">
- Backup Policy (On)
- Long-Term Retention Policy (On)</t>
    </r>
  </si>
  <si>
    <t>Intel E5-2673 v4@2.3GHz/Intel SP8160/Intel Xeon Plat. 8272CL@2.5GHz</t>
  </si>
  <si>
    <t>Locally Redundant</t>
  </si>
  <si>
    <t>A.9</t>
  </si>
  <si>
    <t>A.10</t>
  </si>
  <si>
    <t>A.11</t>
  </si>
  <si>
    <t>A.12</t>
  </si>
  <si>
    <t>A.13</t>
  </si>
  <si>
    <t>A.14</t>
  </si>
  <si>
    <r>
      <rPr>
        <b/>
        <sz val="11"/>
        <rFont val="Calibri"/>
        <family val="2"/>
        <charset val="161"/>
        <scheme val="minor"/>
      </rPr>
      <t>Αυξημένο SQL Server Instance Profile (Β)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[enhanced CPU]</t>
    </r>
    <r>
      <rPr>
        <sz val="11"/>
        <rFont val="Calibri"/>
        <family val="2"/>
        <scheme val="minor"/>
      </rPr>
      <t xml:space="preserve">
- Backup Policy (On)
- Long-Term Retention Policy (On)</t>
    </r>
  </si>
  <si>
    <t>Intel Xeon® Platinum 8168 (SkyLake)</t>
  </si>
  <si>
    <t>B.9</t>
  </si>
  <si>
    <t>B.10</t>
  </si>
  <si>
    <t>B.11</t>
  </si>
  <si>
    <r>
      <rPr>
        <b/>
        <sz val="11"/>
        <rFont val="Calibri"/>
        <family val="2"/>
        <charset val="161"/>
        <scheme val="minor"/>
      </rPr>
      <t>Αυξημένο SQL Server Instance Profile (Γ)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[enhanced I/O]</t>
    </r>
    <r>
      <rPr>
        <sz val="11"/>
        <rFont val="Calibri"/>
        <family val="2"/>
        <scheme val="minor"/>
      </rPr>
      <t xml:space="preserve">
- Backup Policy (On)
- Long-Term Retention Policy (On)</t>
    </r>
  </si>
  <si>
    <t>Γ.1</t>
  </si>
  <si>
    <t>Γ.2</t>
  </si>
  <si>
    <t>Γ.3</t>
  </si>
  <si>
    <t>Γ.4</t>
  </si>
  <si>
    <t>Γ.5</t>
  </si>
  <si>
    <t>Γ.6</t>
  </si>
  <si>
    <t>Γ.7</t>
  </si>
  <si>
    <t>Γ.8</t>
  </si>
  <si>
    <t>Γ.9</t>
  </si>
  <si>
    <t>Γ.10</t>
  </si>
  <si>
    <t>Γ.11</t>
  </si>
  <si>
    <t>Γ.12</t>
  </si>
  <si>
    <t>Γ.13</t>
  </si>
  <si>
    <t>Γ.14</t>
  </si>
  <si>
    <t>Γ.15</t>
  </si>
  <si>
    <t>Γ.16</t>
  </si>
  <si>
    <t>Γ.17</t>
  </si>
  <si>
    <t>Γ.18</t>
  </si>
  <si>
    <r>
      <rPr>
        <b/>
        <sz val="11"/>
        <rFont val="Calibri"/>
        <family val="2"/>
        <charset val="161"/>
        <scheme val="minor"/>
      </rPr>
      <t>Αυξημένο SQL Server Instance Profile (Δ)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[enhanced RAM]</t>
    </r>
    <r>
      <rPr>
        <sz val="11"/>
        <rFont val="Calibri"/>
        <family val="2"/>
        <scheme val="minor"/>
      </rPr>
      <t xml:space="preserve">
- Backup Policy (On)
- Long-Term Retention Policy (On)</t>
    </r>
  </si>
  <si>
    <t>Δ.1</t>
  </si>
  <si>
    <t>Intel Xeon® E7-8890 v3@2.5GHz/Intel Xeon Plat.8280M@2.7GHz</t>
  </si>
  <si>
    <t>Δ.2</t>
  </si>
  <si>
    <t>Δ.3</t>
  </si>
  <si>
    <t>Δ.4</t>
  </si>
  <si>
    <t>Δ.5</t>
  </si>
  <si>
    <t>Δ.6</t>
  </si>
  <si>
    <t>Δ.7</t>
  </si>
  <si>
    <t>Δ.8</t>
  </si>
  <si>
    <t>Δ.9</t>
  </si>
  <si>
    <t>Δ.10</t>
  </si>
  <si>
    <t>Δ.11</t>
  </si>
  <si>
    <t>ΣΥΣΤΗΜΑΤΑ ΔΙΑΧΕΙΡΙΣΗΣ ΒΑΣΕΩΝ ΔΕΔΟΜΕΝΩΝ ΑΝΟΙΧΤΟΥ ΚΩΔΙΚΑ - MariaDB / PostgreSQL / MySQL</t>
  </si>
  <si>
    <t>Τεχνολογία RDBMS</t>
  </si>
  <si>
    <t>CPU Type</t>
  </si>
  <si>
    <t>vCPU</t>
  </si>
  <si>
    <t>RAM</t>
  </si>
  <si>
    <t>Μηνιαία Χρέωση</t>
  </si>
  <si>
    <t>Storage GB/μήνα</t>
  </si>
  <si>
    <t>Local Backup GB/μήνα</t>
  </si>
  <si>
    <t>Geo-redundant backup GB/μήνα</t>
  </si>
  <si>
    <t>Αποθηκευτικός Χώρος (GB)
[Variable]</t>
  </si>
  <si>
    <t>BACKUP
(No/Local/Geo)</t>
  </si>
  <si>
    <t>Μηνιαίο Κόστος Υπηρεσίας</t>
  </si>
  <si>
    <t>Κόστος Υπολογιστικής Ισχύος</t>
  </si>
  <si>
    <t>Κόστος Αποθήκευσης</t>
  </si>
  <si>
    <t>Κόστος εφεδρικών αντιγραφων</t>
  </si>
  <si>
    <t>Συνολικό Κόστος Υπηρεσίας</t>
  </si>
  <si>
    <t>OPEN SOURCE DB SYSTEMS (DBaaS)</t>
  </si>
  <si>
    <t>MariaDB as a Service</t>
  </si>
  <si>
    <t>Τυπικό Profile (A)
[Basic Use]</t>
  </si>
  <si>
    <t>Intel E5  2.3 GHz</t>
  </si>
  <si>
    <t>Αυξημένο Profile (B1)
[General Purpose]</t>
  </si>
  <si>
    <t>B1.1</t>
  </si>
  <si>
    <t>B1.2</t>
  </si>
  <si>
    <t>B1.3</t>
  </si>
  <si>
    <t>B1.4</t>
  </si>
  <si>
    <t>B1.5</t>
  </si>
  <si>
    <t>B1.6</t>
  </si>
  <si>
    <t>Αυξημένο Profile (B2)
[General Purpose - RAM enhanced]</t>
  </si>
  <si>
    <t>B2.1</t>
  </si>
  <si>
    <t>B2.2</t>
  </si>
  <si>
    <t>B2.3</t>
  </si>
  <si>
    <t>B2.4</t>
  </si>
  <si>
    <t>B2.5</t>
  </si>
  <si>
    <t>PostgreSQL  as a Service</t>
  </si>
  <si>
    <t>MySQL  as a Service</t>
  </si>
  <si>
    <t>REDIS CACHE IN-MEMORY Service</t>
  </si>
  <si>
    <t>Υπολογιστικοί Κόμβοι</t>
  </si>
  <si>
    <t>SLA Availability</t>
  </si>
  <si>
    <t>Data Persistence</t>
  </si>
  <si>
    <t>Cluster</t>
  </si>
  <si>
    <t>Cache Size (GB)</t>
  </si>
  <si>
    <t>Network performance
(L/M/H/H+)</t>
  </si>
  <si>
    <t>Client Connections</t>
  </si>
  <si>
    <t>Μηνιαίο Κόστος μονάδας</t>
  </si>
  <si>
    <t>Ποσότητα
[Variable]</t>
  </si>
  <si>
    <t>REDIS CACHE Service</t>
  </si>
  <si>
    <t>Τυπικό Profile (A)</t>
  </si>
  <si>
    <t>ΌΧΙ</t>
  </si>
  <si>
    <t>M</t>
  </si>
  <si>
    <t>H</t>
  </si>
  <si>
    <t>H+</t>
  </si>
  <si>
    <t>Αυξημένο Profile (B)</t>
  </si>
  <si>
    <t>NoSQL Database Services</t>
  </si>
  <si>
    <t>Availability</t>
  </si>
  <si>
    <t>Κλιμάκωση</t>
  </si>
  <si>
    <t>Zones/Regions</t>
  </si>
  <si>
    <t>Ελάχιστο throughput</t>
  </si>
  <si>
    <t>Regions</t>
  </si>
  <si>
    <t>Μηνιαίο Κόστος (ανά 100 RU/s)</t>
  </si>
  <si>
    <t>Μηνιαίο Κόστος Storage (GB)</t>
  </si>
  <si>
    <t>Backup
(2 copies)</t>
  </si>
  <si>
    <t>Ενδεικτική ποσότητα (RU/s)
[Variable]</t>
  </si>
  <si>
    <t>Μηνιαίο Κόστος RU</t>
  </si>
  <si>
    <t>Μηνιαίο Kόστος Storage</t>
  </si>
  <si>
    <t>Standard (manual) provisioned throughput</t>
  </si>
  <si>
    <t>Α.1</t>
  </si>
  <si>
    <t>Manual</t>
  </si>
  <si>
    <t>1/1</t>
  </si>
  <si>
    <t>400 RU/s</t>
  </si>
  <si>
    <t>Α.2</t>
  </si>
  <si>
    <t>1/N</t>
  </si>
  <si>
    <t>Α.3</t>
  </si>
  <si>
    <t>N/N</t>
  </si>
  <si>
    <t>Α.4</t>
  </si>
  <si>
    <t>Autoscale provisioned throughput</t>
  </si>
  <si>
    <t>Β.1</t>
  </si>
  <si>
    <t>Αυτόματη</t>
  </si>
  <si>
    <t>4000 RU/s</t>
  </si>
  <si>
    <t>Β.2</t>
  </si>
  <si>
    <t>N</t>
  </si>
  <si>
    <t>Β.3</t>
  </si>
  <si>
    <t>Μηνιαίο κόστος (1Μ RU)</t>
  </si>
  <si>
    <t>Ενδεικτική ποσότητα RU
[Variable]</t>
  </si>
  <si>
    <t>Ενδεικτική χωρ. (GB/mon)
[Variable]</t>
  </si>
  <si>
    <t>Serverless</t>
  </si>
  <si>
    <t>N/A</t>
  </si>
  <si>
    <t>ΦΙΛΟΞΕΝΙΑ WEB - (WebHosting Services)</t>
  </si>
  <si>
    <t>Κατηγορία
Υπηρεσίας</t>
  </si>
  <si>
    <t xml:space="preserve">Εικ. επεξεργαστές (vCPUs) </t>
  </si>
  <si>
    <t>Μνήμη RAM (GB)</t>
  </si>
  <si>
    <t>Disk Storage (GB)</t>
  </si>
  <si>
    <t>Kόστος μονάδας/ώρα</t>
  </si>
  <si>
    <t>ΦΙΛΟΞΕΝΙΑ WEB (WebHosting as a Service)</t>
  </si>
  <si>
    <t>Windows</t>
  </si>
  <si>
    <t>Linux</t>
  </si>
  <si>
    <r>
      <t xml:space="preserve">Υψηλό/Απομονωμένο Profile (Γ)
</t>
    </r>
    <r>
      <rPr>
        <sz val="11"/>
        <color theme="1"/>
        <rFont val="Calibri"/>
        <family val="2"/>
        <charset val="161"/>
        <scheme val="minor"/>
      </rPr>
      <t>* (Total instances up to 100)</t>
    </r>
  </si>
  <si>
    <t>ΥΠΗΡΕΣΙΕΣ ΑΣΦΑΛΕΙΑΣ - ΑΥΘΕΝΤΙΚΟΠΟΙΗΣΗΣ - Authentication/Identity/Security Services</t>
  </si>
  <si>
    <t>Number of Users
[Variable]</t>
  </si>
  <si>
    <t>User Forest
[Variable]</t>
  </si>
  <si>
    <t>Resource Forest
[Variable]</t>
  </si>
  <si>
    <t>Extra retention period (Month)
[Variable]</t>
  </si>
  <si>
    <t>Ενδεικτικός αριθμός protected storage operations
[Variable]</t>
  </si>
  <si>
    <t>Ενδεικτική ποσότητα
Service Instances [Variable]</t>
  </si>
  <si>
    <t>Υποκατηγορία Υπηρεσίας</t>
  </si>
  <si>
    <t>Κόστος μονάδας (10Κ) protected storage operation</t>
  </si>
  <si>
    <t>Μηνιαίο κόστος Υπηρεσίας</t>
  </si>
  <si>
    <t>ΥΠΗΡΕΣΙΕΣ ΑΣΦΑΛΕΙΑΣ - ΠΙΣΤΟΠΟΙΗΣΗΣ</t>
  </si>
  <si>
    <t>Cloud Active Directory Services (for Users)</t>
  </si>
  <si>
    <r>
      <t xml:space="preserve">Αυξημένο Profile (A)
</t>
    </r>
    <r>
      <rPr>
        <i/>
        <sz val="11"/>
        <color theme="1"/>
        <rFont val="Calibri"/>
        <family val="2"/>
        <charset val="161"/>
        <scheme val="minor"/>
      </rPr>
      <t>- No directory objects limit</t>
    </r>
    <r>
      <rPr>
        <b/>
        <i/>
        <sz val="11"/>
        <color theme="1"/>
        <rFont val="Calibri"/>
        <family val="2"/>
        <charset val="161"/>
        <scheme val="minor"/>
      </rPr>
      <t xml:space="preserve">
</t>
    </r>
    <r>
      <rPr>
        <i/>
        <sz val="11"/>
        <color theme="1"/>
        <rFont val="Calibri"/>
        <family val="2"/>
        <charset val="161"/>
        <scheme val="minor"/>
      </rPr>
      <t>- Conditional Access</t>
    </r>
  </si>
  <si>
    <r>
      <rPr>
        <b/>
        <sz val="11"/>
        <color theme="1"/>
        <rFont val="Calibri"/>
        <family val="2"/>
        <charset val="161"/>
        <scheme val="minor"/>
      </rPr>
      <t>Υψηλό Profile (B)</t>
    </r>
    <r>
      <rPr>
        <sz val="11"/>
        <color theme="1"/>
        <rFont val="Calibri"/>
        <family val="2"/>
        <charset val="161"/>
        <scheme val="minor"/>
      </rPr>
      <t xml:space="preserve">
- No directory onjects limit
- Profile B plus the following:
- Identity Protection
- Identity Governance</t>
    </r>
  </si>
  <si>
    <t>Cloud Active Directory Domain Services (for Apps)</t>
  </si>
  <si>
    <r>
      <rPr>
        <b/>
        <sz val="11"/>
        <color theme="1"/>
        <rFont val="Calibri"/>
        <family val="2"/>
        <charset val="161"/>
        <scheme val="minor"/>
      </rPr>
      <t>Τυπικό Profile (Α) - [1 x User Forest-only]</t>
    </r>
    <r>
      <rPr>
        <sz val="11"/>
        <color theme="1"/>
        <rFont val="Calibri"/>
        <family val="2"/>
        <charset val="161"/>
        <scheme val="minor"/>
      </rPr>
      <t xml:space="preserve">
- 3K authentications/hour
- Up to 25K objects
- 1 backup/5 days</t>
    </r>
  </si>
  <si>
    <r>
      <rPr>
        <b/>
        <sz val="11"/>
        <color theme="1"/>
        <rFont val="Calibri"/>
        <family val="2"/>
        <charset val="161"/>
        <scheme val="minor"/>
      </rPr>
      <t>Αυξημένο Profile (Β) - [1 x User] and/or [1 x Resource] Forests</t>
    </r>
    <r>
      <rPr>
        <sz val="11"/>
        <color theme="1"/>
        <rFont val="Calibri"/>
        <family val="2"/>
        <charset val="161"/>
        <scheme val="minor"/>
      </rPr>
      <t xml:space="preserve">
- 10K authentications/hour
- Up to 100K objects
- Up to 5 resource forest trusts
- 1 backup/3 days</t>
    </r>
  </si>
  <si>
    <r>
      <rPr>
        <b/>
        <sz val="11"/>
        <color theme="1"/>
        <rFont val="Calibri"/>
        <family val="2"/>
        <charset val="161"/>
        <scheme val="minor"/>
      </rPr>
      <t>Υψηλό Profile (Γ) - [1 x User] and/or [1 x Resource] Forests</t>
    </r>
    <r>
      <rPr>
        <sz val="11"/>
        <color theme="1"/>
        <rFont val="Calibri"/>
        <family val="2"/>
        <charset val="161"/>
        <scheme val="minor"/>
      </rPr>
      <t xml:space="preserve">
- 70K authentications/hour
- Up to 500K objects
- Up to 10 resource forest trusts
- 1 daily backup</t>
    </r>
  </si>
  <si>
    <t>Cloud External Identity Authentication &amp; Access Management</t>
  </si>
  <si>
    <r>
      <t xml:space="preserve">Τυπικό Profile (Α)
</t>
    </r>
    <r>
      <rPr>
        <sz val="11"/>
        <color theme="1"/>
        <rFont val="Calibri"/>
        <family val="2"/>
        <charset val="161"/>
        <scheme val="minor"/>
      </rPr>
      <t>- 50K πιστοποιήσεις μοναδικών χρηστών/μήνα δωρεάν</t>
    </r>
  </si>
  <si>
    <r>
      <t xml:space="preserve">Αυξημένο Profile (B)
</t>
    </r>
    <r>
      <rPr>
        <sz val="11"/>
        <color theme="1"/>
        <rFont val="Calibri"/>
        <family val="2"/>
        <charset val="161"/>
        <scheme val="minor"/>
      </rPr>
      <t>- 50K πιστοποιήσεις μοναδικών χρηστών/μήνα δωρεάν
- Risk-based Conditional Access policies
- Identity Protection</t>
    </r>
  </si>
  <si>
    <r>
      <t xml:space="preserve">Χρήση πολύ-παραγοντικής πιστοποίησης μέσω SMS/κλήσης
(MFA attempts)
</t>
    </r>
    <r>
      <rPr>
        <sz val="11"/>
        <color theme="1"/>
        <rFont val="Calibri"/>
        <family val="2"/>
        <charset val="161"/>
        <scheme val="minor"/>
      </rPr>
      <t>- Extra service (combined with Profile A or B)</t>
    </r>
  </si>
  <si>
    <t>Log Analytics (Security Information &amp; Event Management)</t>
  </si>
  <si>
    <r>
      <t xml:space="preserve">SEIM Services (per data analyzed/GB)
</t>
    </r>
    <r>
      <rPr>
        <sz val="11"/>
        <color theme="1"/>
        <rFont val="Calibri"/>
        <family val="2"/>
        <charset val="161"/>
        <scheme val="minor"/>
      </rPr>
      <t>- 3 months retention included</t>
    </r>
  </si>
  <si>
    <r>
      <t xml:space="preserve">Anti-Virus Protection, Detection &amp; Response
</t>
    </r>
    <r>
      <rPr>
        <sz val="11"/>
        <color theme="1"/>
        <rFont val="Calibri"/>
        <family val="2"/>
        <charset val="161"/>
        <scheme val="minor"/>
      </rPr>
      <t>- First 30 days free service</t>
    </r>
  </si>
  <si>
    <t>AV for Servers (VMs)</t>
  </si>
  <si>
    <t>AV for SQL</t>
  </si>
  <si>
    <t>AV for Storage</t>
  </si>
  <si>
    <t>DDoS Protection</t>
  </si>
  <si>
    <t>See Table "Networking Resources"</t>
  </si>
  <si>
    <t>Application Gateway</t>
  </si>
  <si>
    <t>VPN Gateway</t>
  </si>
  <si>
    <t>ΥΠΗΡΕΣΙΕΣ ΟΛΟΚΛΗΡΩΣΗΣ/ΕΝΣΩΜΑΤΩΣΗΣ - Integration Services</t>
  </si>
  <si>
    <t>Extra Resources
(1M ops/events per month)
[Variable]</t>
  </si>
  <si>
    <t>Ώρες Χρήσης ανά μονάδα (TU/CU)
[Variable]</t>
  </si>
  <si>
    <t>Ενδεικτική ποσότητα μονάδας
[Variable]</t>
  </si>
  <si>
    <t>Ωριαίο κόστος μονάδας</t>
  </si>
  <si>
    <t>Συνολικό ωριαίο κόστος μονάδων</t>
  </si>
  <si>
    <t>INTEGRATION SERVICES</t>
  </si>
  <si>
    <t>Service Bus</t>
  </si>
  <si>
    <r>
      <rPr>
        <b/>
        <sz val="11"/>
        <color theme="1"/>
        <rFont val="Calibri"/>
        <family val="2"/>
        <charset val="161"/>
        <scheme val="minor"/>
      </rPr>
      <t>Αυξημένο Profile (Β)*</t>
    </r>
    <r>
      <rPr>
        <sz val="11"/>
        <color theme="1"/>
        <rFont val="Calibri"/>
        <family val="2"/>
        <scheme val="minor"/>
      </rPr>
      <t xml:space="preserve">
- First 13M ops/month free
- 1 x Listener/month
- 5 GB storage/month
- 730 relay hours/month
- 10.000 messages/month</t>
    </r>
    <r>
      <rPr>
        <sz val="11"/>
        <color theme="1"/>
        <rFont val="Calibri"/>
        <family val="2"/>
        <charset val="161"/>
        <scheme val="minor"/>
      </rPr>
      <t xml:space="preserve">
(*Other rates apply for more than the above included)</t>
    </r>
  </si>
  <si>
    <r>
      <t>Υψηλό Profile (Γ)</t>
    </r>
    <r>
      <rPr>
        <sz val="11"/>
        <color theme="1"/>
        <rFont val="Calibri"/>
        <family val="2"/>
        <charset val="161"/>
        <scheme val="minor"/>
      </rPr>
      <t xml:space="preserve">
- 1 daily message unit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(1, 2 &amp; 4 units available)</t>
    </r>
  </si>
  <si>
    <t>Event Hub</t>
  </si>
  <si>
    <r>
      <t xml:space="preserve">Τυπικό Profile (A)
</t>
    </r>
    <r>
      <rPr>
        <sz val="11"/>
        <color theme="1"/>
        <rFont val="Calibri"/>
        <family val="2"/>
        <charset val="161"/>
        <scheme val="minor"/>
      </rPr>
      <t>- 1 μονάδα διαμεταγωγής TU (1 MB/sec in &amp; 2 MB/sec out)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charset val="161"/>
        <scheme val="minor"/>
      </rPr>
      <t>- Max μονάδες TU = 20
- Message Retention up to 7 days</t>
    </r>
  </si>
  <si>
    <r>
      <t xml:space="preserve">Υψηλό/Απομονωμένο Profile (B)
</t>
    </r>
    <r>
      <rPr>
        <sz val="11"/>
        <color theme="1"/>
        <rFont val="Calibri"/>
        <family val="2"/>
        <charset val="161"/>
        <scheme val="minor"/>
      </rPr>
      <t>- 1 μονάδα δυναμικότητας CU (κατ' εκτίμηση 1 μονάδα CU=4 μονάδες TU)
- Min ώρες χρήσης = 4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charset val="161"/>
        <scheme val="minor"/>
      </rPr>
      <t>- Message Retention up to 90 days (10 TB included storage/μονάδα CU)</t>
    </r>
  </si>
  <si>
    <t>Event Grid</t>
  </si>
  <si>
    <t>Per 1 million ops/month*
(* First 100.000 ops/month free)</t>
  </si>
  <si>
    <t>API Management</t>
  </si>
  <si>
    <r>
      <t xml:space="preserve">Developer Profile
</t>
    </r>
    <r>
      <rPr>
        <sz val="11"/>
        <color theme="1"/>
        <rFont val="Calibri"/>
        <family val="2"/>
        <charset val="161"/>
        <scheme val="minor"/>
      </rPr>
      <t>- Non-prod use
- Self hosted Gateways free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charset val="161"/>
        <scheme val="minor"/>
      </rPr>
      <t>- 10 MB cache/instance
- 500 requests/sec/instance (est.)</t>
    </r>
  </si>
  <si>
    <r>
      <t xml:space="preserve">Τυπικό Profile (Α)
</t>
    </r>
    <r>
      <rPr>
        <sz val="11"/>
        <color theme="1"/>
        <rFont val="Calibri"/>
        <family val="2"/>
        <charset val="161"/>
        <scheme val="minor"/>
      </rPr>
      <t>- 50 MB cache/instance
- 1K requests/sec/instance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(est.)</t>
    </r>
  </si>
  <si>
    <r>
      <t xml:space="preserve">Αυξημένο Profile (Β)
</t>
    </r>
    <r>
      <rPr>
        <sz val="11"/>
        <color theme="1"/>
        <rFont val="Calibri"/>
        <family val="2"/>
        <charset val="161"/>
        <scheme val="minor"/>
      </rPr>
      <t>- 1 GB cache/instance
- 2.5K requests/sec/instance (est.)</t>
    </r>
  </si>
  <si>
    <r>
      <t xml:space="preserve">Υψηλό Profile (Γ)
</t>
    </r>
    <r>
      <rPr>
        <sz val="11"/>
        <color theme="1"/>
        <rFont val="Calibri"/>
        <family val="2"/>
        <charset val="161"/>
        <scheme val="minor"/>
      </rPr>
      <t>- 5 GB cache/instance
- 4K requests/sec/instance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(est.)</t>
    </r>
  </si>
  <si>
    <t>DATA FACTORY Services</t>
  </si>
  <si>
    <t>Τύπος Υπηρεσίας</t>
  </si>
  <si>
    <t>Orchestration Runs</t>
  </si>
  <si>
    <t>Data Movement (Hours)
[Variable]</t>
  </si>
  <si>
    <t>Pipeline Activity (Hours)
[Variable]</t>
  </si>
  <si>
    <t>External Pipeline (Hours)
[Variable]</t>
  </si>
  <si>
    <t>vCores</t>
  </si>
  <si>
    <t>Ενδεικτικός αρθμός Instances
[Variable]</t>
  </si>
  <si>
    <t>Compute Hours
[Variable]</t>
  </si>
  <si>
    <t>Entities</t>
  </si>
  <si>
    <t>Records</t>
  </si>
  <si>
    <t>Κόστος Orchestration/1Κ runs</t>
  </si>
  <si>
    <t>Κόστος Data Movement /Ωρα</t>
  </si>
  <si>
    <t>Κόστος Pipeline Activity / Ώρα</t>
  </si>
  <si>
    <t>Κόστος External Pipeline/ώρα</t>
  </si>
  <si>
    <t>Κόστος vCore/ώρα</t>
  </si>
  <si>
    <t>Read Writes Entities/50K entities</t>
  </si>
  <si>
    <t>Monitoring Records / 50K records</t>
  </si>
  <si>
    <t>Κόστος Orchestration</t>
  </si>
  <si>
    <t>Κόστος Data Movement</t>
  </si>
  <si>
    <t>Κόστος Pipeline Activity</t>
  </si>
  <si>
    <t>Κόστος External Pipeline</t>
  </si>
  <si>
    <t>Κόστος Compute</t>
  </si>
  <si>
    <t>Κόστος Read Writes Entities</t>
  </si>
  <si>
    <t>Κόστος Monitoring Records</t>
  </si>
  <si>
    <t>Συνολικό Κόστος / Instance</t>
  </si>
  <si>
    <t>Cloud Integration Runtime</t>
  </si>
  <si>
    <t>[Compute Optimised] - A.1</t>
  </si>
  <si>
    <t>PaaS</t>
  </si>
  <si>
    <t>[General Purpose] - A.2</t>
  </si>
  <si>
    <t>[Memory Optimised] - A.3</t>
  </si>
  <si>
    <t>Cloud Managed VNET Integration Runtime</t>
  </si>
  <si>
    <t>[Compute Optimised] - B.1</t>
  </si>
  <si>
    <t>Managed VM</t>
  </si>
  <si>
    <t>[General Purpose] - B.2</t>
  </si>
  <si>
    <t>[Memory Optimised] - B.3</t>
  </si>
  <si>
    <t>DATABRICKS Services</t>
  </si>
  <si>
    <t>Είδος</t>
  </si>
  <si>
    <t>DBU</t>
  </si>
  <si>
    <t>Ενδεικτική Ποσότητα
[Variable]</t>
  </si>
  <si>
    <t>Ενδεικτική Διάρκεια (mon)
[Variable]</t>
  </si>
  <si>
    <t>Μηνιαίο Κόστος Μονάδας</t>
  </si>
  <si>
    <t>DATABRICKS Service</t>
  </si>
  <si>
    <t>Τυπικό Profile (A)
[General Purpose}</t>
  </si>
  <si>
    <t>CPU</t>
  </si>
  <si>
    <t>Αυξημένο Profile (B)
[Enhanced RAM]</t>
  </si>
  <si>
    <t>Β.4</t>
  </si>
  <si>
    <t>Β.5</t>
  </si>
  <si>
    <t>Β.6</t>
  </si>
  <si>
    <t>Β.7</t>
  </si>
  <si>
    <t>Β.8</t>
  </si>
  <si>
    <t>GPU</t>
  </si>
  <si>
    <t>BIG DATA ANALYTICS Services</t>
  </si>
  <si>
    <t>Ενδεικτική Ποσότητα PUs
[Variable]</t>
  </si>
  <si>
    <t>Ενδεικτική Διάρκεια (hours)
[Variable]</t>
  </si>
  <si>
    <t>Κόστος επιπλέον υπηρεσιών / ώρα / core</t>
  </si>
  <si>
    <t>Μηνιαίο Κόστος Υπηρεσίας / PU</t>
  </si>
  <si>
    <t>BIG DATA ANALYTICS SERVICES</t>
  </si>
  <si>
    <r>
      <t xml:space="preserve">Τυπικό Profile (A)
[General Purpose}
</t>
    </r>
    <r>
      <rPr>
        <sz val="11"/>
        <color theme="1"/>
        <rFont val="Calibri"/>
        <family val="2"/>
        <charset val="161"/>
        <scheme val="minor"/>
      </rPr>
      <t>- Processing units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(PUs)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charset val="161"/>
        <scheme val="minor"/>
      </rPr>
      <t>- Depending on intended use, some nodes (PUs) may be required to operate in cluster mode (2 or 3 nodes required)</t>
    </r>
  </si>
  <si>
    <r>
      <t xml:space="preserve">Αυξημένο Profile (B)
[Enhanced CPU]
</t>
    </r>
    <r>
      <rPr>
        <sz val="11"/>
        <color theme="1"/>
        <rFont val="Calibri"/>
        <family val="2"/>
        <charset val="161"/>
        <scheme val="minor"/>
      </rPr>
      <t>- Processing units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(PUs)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charset val="161"/>
        <scheme val="minor"/>
      </rPr>
      <t>- Depending on intended use, some nodes (PUs) may be required to operate in cluster mode (2 or 3 nodes required)</t>
    </r>
  </si>
  <si>
    <r>
      <t xml:space="preserve">Αυξημένο Profile (Γ)
[Enhanced RAM]
</t>
    </r>
    <r>
      <rPr>
        <sz val="11"/>
        <color theme="1"/>
        <rFont val="Calibri"/>
        <family val="2"/>
        <charset val="161"/>
        <scheme val="minor"/>
      </rPr>
      <t>- Processing units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(PUs)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charset val="161"/>
        <scheme val="minor"/>
      </rPr>
      <t>- Depending on intended use, some nodes (PUs) may be required to operate in cluster mode (2 or 3 nodes required)</t>
    </r>
  </si>
  <si>
    <r>
      <t xml:space="preserve">Επιπλέον Υπηρεσίες (Add-Ons)
</t>
    </r>
    <r>
      <rPr>
        <sz val="11"/>
        <color theme="1"/>
        <rFont val="Calibri"/>
        <family val="2"/>
        <charset val="161"/>
        <scheme val="minor"/>
      </rPr>
      <t>- Οι υπηρεσίες αυτές επιλέγονται ως επιπρόσθετες (add-ons) στις προηγούμενες υπηρεσίες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(PUs) και το κόστος τους προσαυξάνεται στο κόστος των PUs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color theme="1"/>
        <rFont val="Calibri"/>
        <family val="2"/>
        <charset val="161"/>
        <scheme val="minor"/>
      </rPr>
      <t>- Το κόστος εξαρτάται από το είδος, τον αριθμό των επιλεγμένων Pus καθώς και τις ώρες χρήσης</t>
    </r>
  </si>
  <si>
    <t>Cloud Machine Learning Services</t>
  </si>
  <si>
    <t>Enterprise Security Package</t>
  </si>
  <si>
    <t>DATA EXPLORATION &amp; DATA WAREHOUSING Services</t>
  </si>
  <si>
    <t>Κατηγορία - Είδος υπηρεσίας</t>
  </si>
  <si>
    <t>Ενδεικτική Ποσότητα επεξεργαζόμενων δεδομένων (TB)
[Variable]</t>
  </si>
  <si>
    <t>Ενδεικτικές ώρες επεξεργασίας δεδομένων
[Variable]</t>
  </si>
  <si>
    <t>Ενδεικτική αριθμός Units Υπηρεσίας
[Variable]</t>
  </si>
  <si>
    <t>Κόστος υπηρεσίας/ ώρα</t>
  </si>
  <si>
    <t>Κόστος υπηρεσίας / TB</t>
  </si>
  <si>
    <t>Data exploration WH service</t>
  </si>
  <si>
    <t>Serverless processing</t>
  </si>
  <si>
    <t>Big Data processing job service</t>
  </si>
  <si>
    <t>Serverless job-based processing</t>
  </si>
  <si>
    <t>ΧΡΗΣΗ ΑΠΟΚΛΕΙΣΤΙΚΩΝ ΦΥΣΙΚΩΝ ΥΠΟΛΟΓΙΣΤΙΚΩΝ ΠΟΡΩΝ - Dedicated Physical Hosts (Compute Resources)</t>
  </si>
  <si>
    <t>Είδος Φυσικών Πόρων Αποκλειστικής Χρήσης</t>
  </si>
  <si>
    <t xml:space="preserve">Φυσικοί πυρήνες (CPU cores) </t>
  </si>
  <si>
    <t>Εικονικοί πυρήνες (vCPUs)</t>
  </si>
  <si>
    <t>Flash Storage (TB)</t>
  </si>
  <si>
    <t>Cache storage (TB)</t>
  </si>
  <si>
    <t>ΧΡΗΣΗ ΑΠΟΚΛΕΙΣΤΙΚΩΝ ΦΥΣΙΚΩΝ ΥΠΟΛΟΓΙΣΤΙΚΩΝ ΠΟΡΩΝ</t>
  </si>
  <si>
    <r>
      <t xml:space="preserve">Physical Dedicated Hosts
</t>
    </r>
    <r>
      <rPr>
        <sz val="12"/>
        <color theme="1"/>
        <rFont val="Calibri"/>
        <family val="2"/>
        <charset val="161"/>
        <scheme val="minor"/>
      </rPr>
      <t>- Profiles of dedicated hosts support different hosted VM types</t>
    </r>
    <r>
      <rPr>
        <b/>
        <sz val="12"/>
        <color theme="1"/>
        <rFont val="Calibri"/>
        <family val="2"/>
        <charset val="161"/>
        <scheme val="minor"/>
      </rPr>
      <t xml:space="preserve">
</t>
    </r>
    <r>
      <rPr>
        <sz val="12"/>
        <rFont val="Calibri"/>
        <family val="2"/>
        <charset val="161"/>
        <scheme val="minor"/>
      </rPr>
      <t>- In addition to compute physical resources, SW lics of hosted VMs are billed separately @ VM level, based on vCPU usage
- Number of VMs/host depends on type &amp; size of hosted VMs</t>
    </r>
  </si>
  <si>
    <t>Profile (H_Α)</t>
  </si>
  <si>
    <t>Intel® Xeon® Plat8272CL</t>
  </si>
  <si>
    <t>Profile (H_B)</t>
  </si>
  <si>
    <t>2.35 GHz AMD EPYC™ 7452</t>
  </si>
  <si>
    <t>Profile (H_Γ)</t>
  </si>
  <si>
    <t>2.55 GHz AMD EPYC™ 7551</t>
  </si>
  <si>
    <r>
      <t xml:space="preserve">Vmware Physical Dedicated Hosts
</t>
    </r>
    <r>
      <rPr>
        <sz val="12"/>
        <color theme="1"/>
        <rFont val="Calibri"/>
        <family val="2"/>
        <charset val="161"/>
        <scheme val="minor"/>
      </rPr>
      <t>- Minimum of 3 physical dedicated nodes
- Vmware SW lics included (NSX-T, vSphere, vSAN, HCX advanced)
- vSAN based storage capacities</t>
    </r>
  </si>
  <si>
    <t>Profile (V_A)</t>
  </si>
  <si>
    <t>2 x Intel 18c@2.3 GHz</t>
  </si>
  <si>
    <t>BACKUP-RECOVERY Service</t>
  </si>
  <si>
    <t>Ρυθμός μεταβολής δεδομένων
(L/M/H)</t>
  </si>
  <si>
    <t>Μέγεθος protected Instance</t>
  </si>
  <si>
    <t>Μηνιαίο Κόστος λήψης backup /μονάδα</t>
  </si>
  <si>
    <t>Μηνιαίο Κόστος επαναφερόμενης μονάδας</t>
  </si>
  <si>
    <t>Μηνιαίο Κόστος Backed-up Storage /GB
(Local redundancy)</t>
  </si>
  <si>
    <t>Ενδεικτικός αριθμός protected instances
[Variable]</t>
  </si>
  <si>
    <t>Ενδεικτικό μέσο μέγεθος / protected instance (GB)
[Variable]</t>
  </si>
  <si>
    <t>Εκτιμώμενο backed-up  storage capacity (GB)</t>
  </si>
  <si>
    <t>Μηνιαίο Κόστος storage capacity</t>
  </si>
  <si>
    <t>Μηνιαίο Κόστος Υπηρεσίας*</t>
  </si>
  <si>
    <t>Συνολικό Κόστος Υπηρεσίας*</t>
  </si>
  <si>
    <t>BACKUP / RECOVERY SERVICE</t>
  </si>
  <si>
    <r>
      <t xml:space="preserve">Backup Services
</t>
    </r>
    <r>
      <rPr>
        <sz val="11"/>
        <color rgb="FF000000"/>
        <rFont val="Calibri"/>
        <family val="2"/>
        <charset val="161"/>
        <scheme val="minor"/>
      </rPr>
      <t xml:space="preserve">- Backup service calculated based on storage capacity (unencrypted &amp; uncompressed)
- Storage calculations made based on average estimated deltas of data </t>
    </r>
    <r>
      <rPr>
        <b/>
        <sz val="11"/>
        <color rgb="FF000000"/>
        <rFont val="Calibri"/>
        <family val="2"/>
        <charset val="161"/>
        <scheme val="minor"/>
      </rPr>
      <t>(Low/Moderate/High)</t>
    </r>
    <r>
      <rPr>
        <sz val="11"/>
        <color rgb="FF000000"/>
        <rFont val="Calibri"/>
        <family val="2"/>
        <charset val="161"/>
        <scheme val="minor"/>
      </rPr>
      <t xml:space="preserve"> of each protected instance (DBs=H, Files / Folders / VMs = M)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sz val="11"/>
        <color rgb="FF000000"/>
        <rFont val="Calibri"/>
        <family val="2"/>
        <charset val="161"/>
        <scheme val="minor"/>
      </rPr>
      <t>- Local Cloud redundant storage assumed (for Zone/Geo redundant backed-up storage, different rates apply)</t>
    </r>
  </si>
  <si>
    <t>Cloud / Local Backup (for Servers/VMs)</t>
  </si>
  <si>
    <t>Small (&lt;= 50 GB)</t>
  </si>
  <si>
    <t>Standard (51 GB - 500 GB)</t>
  </si>
  <si>
    <t>Large (&gt;= 501 GB)
rated per 500 GB increments</t>
  </si>
  <si>
    <t>Cloud Backup (for SQL Server on VMs)</t>
  </si>
  <si>
    <t>Standard (&lt;= 500 GB)</t>
  </si>
  <si>
    <r>
      <t>Recovery Services
-</t>
    </r>
    <r>
      <rPr>
        <sz val="11"/>
        <color rgb="FF000000"/>
        <rFont val="Calibri"/>
        <family val="2"/>
        <charset val="161"/>
        <scheme val="minor"/>
      </rPr>
      <t xml:space="preserve"> First 31 days of protection free for each instance
- the cost provided in this table does not include costs for the cloud storage upon where recovery takes place</t>
    </r>
  </si>
  <si>
    <t>Recovery to Local premises</t>
  </si>
  <si>
    <t>Recovery to Cloud environment</t>
  </si>
  <si>
    <t>Internet of Things</t>
  </si>
  <si>
    <t>Μηνιαίο Κόστος χρήσης /μονάδα (Hub)</t>
  </si>
  <si>
    <t>Ενδεικτικός αριθμός μονάδων (Hubs)
[Variable]</t>
  </si>
  <si>
    <t>INTERNET OF THINGS SERVICES</t>
  </si>
  <si>
    <t>IoT Hub</t>
  </si>
  <si>
    <r>
      <rPr>
        <b/>
        <sz val="11"/>
        <color rgb="FF000000"/>
        <rFont val="Calibri"/>
        <family val="2"/>
        <charset val="161"/>
        <scheme val="minor"/>
      </rPr>
      <t>Απλός Τύπος (Α)</t>
    </r>
    <r>
      <rPr>
        <sz val="11"/>
        <color rgb="FF000000"/>
        <rFont val="Calibri"/>
        <family val="2"/>
        <scheme val="minor"/>
      </rPr>
      <t xml:space="preserve">
- 500 Devices
- Total number of daily messages/IoT Hub unit: 8Κ
- Message Meter Size: 0,5 KB</t>
    </r>
  </si>
  <si>
    <r>
      <rPr>
        <b/>
        <sz val="11"/>
        <color rgb="FF000000"/>
        <rFont val="Calibri"/>
        <family val="2"/>
        <charset val="161"/>
        <scheme val="minor"/>
      </rPr>
      <t>Τυπική Χρήση (Β)</t>
    </r>
    <r>
      <rPr>
        <sz val="11"/>
        <color rgb="FF000000"/>
        <rFont val="Calibri"/>
        <family val="2"/>
        <scheme val="minor"/>
      </rPr>
      <t xml:space="preserve">
- Unlimited devices
- Total number of daily messages/IoT Hub unit: 400Κ
- Message Meter Size: 4 KB</t>
    </r>
  </si>
  <si>
    <r>
      <rPr>
        <b/>
        <sz val="11"/>
        <color rgb="FF000000"/>
        <rFont val="Calibri"/>
        <family val="2"/>
        <charset val="161"/>
        <scheme val="minor"/>
      </rPr>
      <t>Αυξημένη Χρήση (Γ)</t>
    </r>
    <r>
      <rPr>
        <sz val="11"/>
        <color rgb="FF000000"/>
        <rFont val="Calibri"/>
        <family val="2"/>
        <scheme val="minor"/>
      </rPr>
      <t xml:space="preserve">
- Unlimited devices
- Total number of daily messages/IoT Hub unit: 8Μ
- Message Meter Size: 4 KB</t>
    </r>
  </si>
  <si>
    <r>
      <rPr>
        <b/>
        <sz val="11"/>
        <color rgb="FF000000"/>
        <rFont val="Calibri"/>
        <family val="2"/>
        <charset val="161"/>
        <scheme val="minor"/>
      </rPr>
      <t>Υψηλή Χρήση (Δ)</t>
    </r>
    <r>
      <rPr>
        <sz val="11"/>
        <color rgb="FF000000"/>
        <rFont val="Calibri"/>
        <family val="2"/>
        <scheme val="minor"/>
      </rPr>
      <t xml:space="preserve">
- Unlimited devices
- Total number of daily messages/IoT Hub unit: 300Μ
- Message Meter Size: 4 KB</t>
    </r>
  </si>
  <si>
    <t>A/A</t>
  </si>
  <si>
    <t>ΠΕΡΙΓΡΑΦΗ ΥΠΗΡΕΣΙΑΣ</t>
  </si>
  <si>
    <t>ΚΑΤΗΓΟΡΙΑ</t>
  </si>
  <si>
    <t>ΚΟΣΤΟΣ 3ΕΤΙΑΣ</t>
  </si>
  <si>
    <t>ΕΙΚΟΝΙΚΕΣ ΜΗΧΑΝΕΣ (VMs)</t>
  </si>
  <si>
    <t>VIRTUAL DESKTOPS (VDI)</t>
  </si>
  <si>
    <t>STORAGE</t>
  </si>
  <si>
    <t>NETWORK</t>
  </si>
  <si>
    <t>DBAAS</t>
  </si>
  <si>
    <t>5.1 - SQL Server DBs</t>
  </si>
  <si>
    <t>5.2 - Open Source DBs</t>
  </si>
  <si>
    <t>5.3 - REDIS Cache</t>
  </si>
  <si>
    <t>5.4 - NoSQL DBs</t>
  </si>
  <si>
    <t>WEB HOSTING</t>
  </si>
  <si>
    <t>SECURITY-IDENTITY</t>
  </si>
  <si>
    <t>INTEGRATION</t>
  </si>
  <si>
    <t>ANALYTICS</t>
  </si>
  <si>
    <t>DEDICATED PHYSICAL HOSTS</t>
  </si>
  <si>
    <t>BACKUP-RECOVERY*</t>
  </si>
  <si>
    <t>INTERNET OF THINGS (HUBS)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</si>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</sst>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#,##0.0000\ &quot;€&quot;"/>
    <numFmt numFmtId="166" formatCode="#,##0.000\ &quot;€&quot;"/>
    <numFmt numFmtId="167" formatCode="#,##0.000000\ &quot;€&quot;"/>
    <numFmt numFmtId="168" formatCode="0.00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i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</font>
    <font>
      <b/>
      <sz val="12"/>
      <color theme="1"/>
      <name val="Calibri"/>
      <family val="2"/>
      <charset val="161"/>
      <scheme val="minor"/>
    </font>
    <font>
      <b/>
      <sz val="13"/>
      <color theme="0"/>
      <name val="Calibri"/>
      <family val="2"/>
      <charset val="161"/>
      <scheme val="minor"/>
    </font>
    <font>
      <b/>
      <i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000000"/>
      <name val="Calibri"/>
      <family val="2"/>
      <scheme val="minor"/>
    </font>
    <font>
      <b/>
      <i/>
      <sz val="11"/>
      <color rgb="FFFF0000"/>
      <name val="Calibri"/>
      <family val="2"/>
      <charset val="161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161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rgb="FF000000"/>
      <name val="Calibri"/>
      <family val="2"/>
      <charset val="161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3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charset val="161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darkGrid">
        <bgColor rgb="FF92D050"/>
      </patternFill>
    </fill>
    <fill>
      <patternFill patternType="darkGrid">
        <bgColor theme="0" tint="-0.249977111117893"/>
      </patternFill>
    </fill>
    <fill>
      <patternFill patternType="darkGrid">
        <bgColor rgb="FFFFFF00"/>
      </patternFill>
    </fill>
    <fill>
      <patternFill patternType="darkGrid">
        <bgColor theme="0"/>
      </patternFill>
    </fill>
    <fill>
      <patternFill patternType="darkGrid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indexed="64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auto="1"/>
      </bottom>
      <diagonal/>
    </border>
    <border>
      <left style="thin">
        <color auto="1"/>
      </left>
      <right/>
      <top style="thick">
        <color indexed="64"/>
      </top>
      <bottom style="thick">
        <color auto="1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auto="1"/>
      </right>
      <top style="thick">
        <color indexed="64"/>
      </top>
      <bottom style="thick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670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center" wrapText="1"/>
    </xf>
    <xf numFmtId="0" fontId="4" fillId="4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vertical="center" wrapText="1"/>
    </xf>
    <xf numFmtId="0" fontId="0" fillId="2" borderId="3" xfId="0" applyFill="1" applyBorder="1"/>
    <xf numFmtId="0" fontId="0" fillId="2" borderId="3" xfId="0" applyFill="1" applyBorder="1" applyAlignment="1">
      <alignment vertical="center" wrapText="1"/>
    </xf>
    <xf numFmtId="165" fontId="4" fillId="2" borderId="3" xfId="0" applyNumberFormat="1" applyFont="1" applyFill="1" applyBorder="1" applyAlignment="1">
      <alignment horizontal="right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2" borderId="1" xfId="0" applyFont="1" applyFill="1" applyBorder="1"/>
    <xf numFmtId="0" fontId="8" fillId="2" borderId="3" xfId="0" applyFont="1" applyFill="1" applyBorder="1"/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0" fillId="4" borderId="3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0" fillId="2" borderId="3" xfId="0" applyFill="1" applyBorder="1" applyAlignment="1">
      <alignment wrapText="1"/>
    </xf>
    <xf numFmtId="0" fontId="8" fillId="2" borderId="8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right" vertical="center"/>
    </xf>
    <xf numFmtId="165" fontId="3" fillId="2" borderId="8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3" fontId="0" fillId="4" borderId="1" xfId="0" applyNumberFormat="1" applyFill="1" applyBorder="1" applyAlignment="1">
      <alignment horizontal="center" vertical="center"/>
    </xf>
    <xf numFmtId="3" fontId="0" fillId="4" borderId="3" xfId="0" applyNumberForma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1" xfId="0" applyBorder="1"/>
    <xf numFmtId="165" fontId="4" fillId="2" borderId="2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horizontal="center"/>
    </xf>
    <xf numFmtId="165" fontId="0" fillId="2" borderId="1" xfId="0" applyNumberFormat="1" applyFill="1" applyBorder="1"/>
    <xf numFmtId="165" fontId="0" fillId="2" borderId="8" xfId="0" applyNumberFormat="1" applyFill="1" applyBorder="1"/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8" fillId="0" borderId="1" xfId="0" applyNumberFormat="1" applyFont="1" applyBorder="1" applyAlignment="1">
      <alignment horizontal="right"/>
    </xf>
    <xf numFmtId="0" fontId="14" fillId="2" borderId="1" xfId="0" applyFont="1" applyFill="1" applyBorder="1" applyAlignment="1">
      <alignment horizontal="left" vertical="center"/>
    </xf>
    <xf numFmtId="0" fontId="0" fillId="2" borderId="25" xfId="0" applyFill="1" applyBorder="1" applyAlignment="1">
      <alignment horizontal="right" vertical="center"/>
    </xf>
    <xf numFmtId="0" fontId="14" fillId="2" borderId="8" xfId="0" applyFont="1" applyFill="1" applyBorder="1" applyAlignment="1">
      <alignment horizontal="left" vertical="center"/>
    </xf>
    <xf numFmtId="0" fontId="0" fillId="2" borderId="25" xfId="0" applyFill="1" applyBorder="1" applyAlignment="1">
      <alignment horizontal="center" vertical="center"/>
    </xf>
    <xf numFmtId="1" fontId="0" fillId="2" borderId="25" xfId="0" applyNumberFormat="1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0" fontId="0" fillId="4" borderId="25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vertical="center"/>
    </xf>
    <xf numFmtId="0" fontId="16" fillId="9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3" fontId="16" fillId="0" borderId="0" xfId="0" applyNumberFormat="1" applyFont="1"/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/>
    </xf>
    <xf numFmtId="4" fontId="16" fillId="0" borderId="0" xfId="0" applyNumberFormat="1" applyFont="1"/>
    <xf numFmtId="0" fontId="16" fillId="7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14" fillId="2" borderId="1" xfId="0" applyFont="1" applyFill="1" applyBorder="1"/>
    <xf numFmtId="0" fontId="14" fillId="0" borderId="3" xfId="0" applyFont="1" applyBorder="1" applyAlignment="1">
      <alignment horizontal="center"/>
    </xf>
    <xf numFmtId="0" fontId="16" fillId="7" borderId="31" xfId="0" applyFont="1" applyFill="1" applyBorder="1" applyAlignment="1">
      <alignment horizontal="center" vertical="center" wrapText="1"/>
    </xf>
    <xf numFmtId="0" fontId="16" fillId="9" borderId="31" xfId="0" applyFont="1" applyFill="1" applyBorder="1" applyAlignment="1">
      <alignment horizontal="center" vertical="center" wrapText="1"/>
    </xf>
    <xf numFmtId="0" fontId="16" fillId="8" borderId="31" xfId="0" applyFont="1" applyFill="1" applyBorder="1" applyAlignment="1">
      <alignment horizontal="center" vertical="center" wrapText="1"/>
    </xf>
    <xf numFmtId="0" fontId="14" fillId="2" borderId="3" xfId="0" applyFont="1" applyFill="1" applyBorder="1"/>
    <xf numFmtId="0" fontId="14" fillId="2" borderId="8" xfId="0" applyFont="1" applyFill="1" applyBorder="1"/>
    <xf numFmtId="164" fontId="14" fillId="10" borderId="3" xfId="0" applyNumberFormat="1" applyFont="1" applyFill="1" applyBorder="1" applyAlignment="1">
      <alignment horizontal="right"/>
    </xf>
    <xf numFmtId="164" fontId="14" fillId="10" borderId="22" xfId="0" applyNumberFormat="1" applyFont="1" applyFill="1" applyBorder="1" applyAlignment="1">
      <alignment horizontal="right" vertical="center"/>
    </xf>
    <xf numFmtId="164" fontId="14" fillId="10" borderId="8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/>
    </xf>
    <xf numFmtId="0" fontId="18" fillId="2" borderId="30" xfId="0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center" vertical="center" wrapText="1"/>
    </xf>
    <xf numFmtId="0" fontId="16" fillId="9" borderId="37" xfId="0" applyFont="1" applyFill="1" applyBorder="1" applyAlignment="1">
      <alignment horizontal="center" vertical="center" wrapText="1"/>
    </xf>
    <xf numFmtId="0" fontId="0" fillId="11" borderId="1" xfId="0" applyFont="1" applyFill="1" applyBorder="1"/>
    <xf numFmtId="0" fontId="0" fillId="12" borderId="1" xfId="0" applyFont="1" applyFill="1" applyBorder="1"/>
    <xf numFmtId="0" fontId="0" fillId="13" borderId="1" xfId="0" applyFont="1" applyFill="1" applyBorder="1"/>
    <xf numFmtId="164" fontId="0" fillId="12" borderId="1" xfId="0" applyNumberFormat="1" applyFont="1" applyFill="1" applyBorder="1" applyAlignment="1">
      <alignment horizontal="right"/>
    </xf>
    <xf numFmtId="164" fontId="0" fillId="12" borderId="16" xfId="0" applyNumberFormat="1" applyFont="1" applyFill="1" applyBorder="1" applyAlignment="1">
      <alignment horizontal="right"/>
    </xf>
    <xf numFmtId="0" fontId="14" fillId="11" borderId="1" xfId="0" applyFont="1" applyFill="1" applyBorder="1" applyAlignment="1"/>
    <xf numFmtId="0" fontId="14" fillId="11" borderId="1" xfId="0" applyFont="1" applyFill="1" applyBorder="1"/>
    <xf numFmtId="0" fontId="14" fillId="12" borderId="1" xfId="0" applyFont="1" applyFill="1" applyBorder="1"/>
    <xf numFmtId="0" fontId="14" fillId="13" borderId="1" xfId="0" applyFont="1" applyFill="1" applyBorder="1"/>
    <xf numFmtId="164" fontId="14" fillId="12" borderId="1" xfId="0" applyNumberFormat="1" applyFont="1" applyFill="1" applyBorder="1" applyAlignment="1">
      <alignment horizontal="right"/>
    </xf>
    <xf numFmtId="164" fontId="16" fillId="12" borderId="16" xfId="0" applyNumberFormat="1" applyFont="1" applyFill="1" applyBorder="1" applyAlignment="1">
      <alignment horizontal="right"/>
    </xf>
    <xf numFmtId="166" fontId="14" fillId="10" borderId="3" xfId="0" applyNumberFormat="1" applyFont="1" applyFill="1" applyBorder="1"/>
    <xf numFmtId="166" fontId="14" fillId="10" borderId="3" xfId="0" applyNumberFormat="1" applyFont="1" applyFill="1" applyBorder="1" applyAlignment="1">
      <alignment horizontal="center" vertical="center"/>
    </xf>
    <xf numFmtId="166" fontId="14" fillId="10" borderId="1" xfId="0" applyNumberFormat="1" applyFont="1" applyFill="1" applyBorder="1"/>
    <xf numFmtId="166" fontId="14" fillId="10" borderId="1" xfId="0" applyNumberFormat="1" applyFont="1" applyFill="1" applyBorder="1" applyAlignment="1">
      <alignment horizontal="center" vertical="center"/>
    </xf>
    <xf numFmtId="166" fontId="14" fillId="10" borderId="8" xfId="0" applyNumberFormat="1" applyFont="1" applyFill="1" applyBorder="1"/>
    <xf numFmtId="164" fontId="17" fillId="0" borderId="38" xfId="0" applyNumberFormat="1" applyFont="1" applyBorder="1"/>
    <xf numFmtId="164" fontId="17" fillId="0" borderId="35" xfId="0" applyNumberFormat="1" applyFont="1" applyBorder="1"/>
    <xf numFmtId="164" fontId="17" fillId="0" borderId="39" xfId="0" applyNumberFormat="1" applyFont="1" applyBorder="1"/>
    <xf numFmtId="164" fontId="4" fillId="10" borderId="3" xfId="0" applyNumberFormat="1" applyFont="1" applyFill="1" applyBorder="1" applyAlignment="1">
      <alignment horizontal="right" vertical="center"/>
    </xf>
    <xf numFmtId="164" fontId="4" fillId="10" borderId="22" xfId="0" applyNumberFormat="1" applyFont="1" applyFill="1" applyBorder="1" applyAlignment="1">
      <alignment horizontal="right" vertical="center"/>
    </xf>
    <xf numFmtId="164" fontId="4" fillId="10" borderId="8" xfId="0" applyNumberFormat="1" applyFont="1" applyFill="1" applyBorder="1" applyAlignment="1">
      <alignment horizontal="right" vertical="center"/>
    </xf>
    <xf numFmtId="164" fontId="4" fillId="10" borderId="18" xfId="0" applyNumberFormat="1" applyFont="1" applyFill="1" applyBorder="1" applyAlignment="1">
      <alignment horizontal="right" vertical="center"/>
    </xf>
    <xf numFmtId="164" fontId="4" fillId="10" borderId="1" xfId="0" applyNumberFormat="1" applyFont="1" applyFill="1" applyBorder="1" applyAlignment="1">
      <alignment horizontal="right" vertical="center"/>
    </xf>
    <xf numFmtId="164" fontId="0" fillId="10" borderId="16" xfId="0" applyNumberFormat="1" applyFill="1" applyBorder="1"/>
    <xf numFmtId="164" fontId="0" fillId="10" borderId="18" xfId="0" applyNumberFormat="1" applyFill="1" applyBorder="1"/>
    <xf numFmtId="164" fontId="0" fillId="10" borderId="22" xfId="0" applyNumberFormat="1" applyFill="1" applyBorder="1"/>
    <xf numFmtId="164" fontId="0" fillId="10" borderId="18" xfId="0" applyNumberFormat="1" applyFill="1" applyBorder="1" applyAlignment="1">
      <alignment vertical="center"/>
    </xf>
    <xf numFmtId="164" fontId="8" fillId="0" borderId="38" xfId="0" applyNumberFormat="1" applyFont="1" applyBorder="1"/>
    <xf numFmtId="164" fontId="4" fillId="10" borderId="26" xfId="0" applyNumberFormat="1" applyFont="1" applyFill="1" applyBorder="1" applyAlignment="1">
      <alignment horizontal="right" vertical="center"/>
    </xf>
    <xf numFmtId="164" fontId="3" fillId="10" borderId="8" xfId="0" applyNumberFormat="1" applyFont="1" applyFill="1" applyBorder="1" applyAlignment="1">
      <alignment horizontal="center" vertical="center" wrapText="1"/>
    </xf>
    <xf numFmtId="164" fontId="3" fillId="10" borderId="18" xfId="0" applyNumberFormat="1" applyFont="1" applyFill="1" applyBorder="1" applyAlignment="1">
      <alignment horizontal="center" vertical="center" wrapText="1"/>
    </xf>
    <xf numFmtId="164" fontId="0" fillId="10" borderId="3" xfId="0" applyNumberFormat="1" applyFill="1" applyBorder="1" applyAlignment="1">
      <alignment vertical="center"/>
    </xf>
    <xf numFmtId="164" fontId="0" fillId="10" borderId="22" xfId="0" applyNumberFormat="1" applyFill="1" applyBorder="1" applyAlignment="1">
      <alignment vertical="center"/>
    </xf>
    <xf numFmtId="164" fontId="0" fillId="10" borderId="1" xfId="0" applyNumberFormat="1" applyFill="1" applyBorder="1" applyAlignment="1">
      <alignment vertical="center"/>
    </xf>
    <xf numFmtId="164" fontId="0" fillId="10" borderId="16" xfId="0" applyNumberFormat="1" applyFill="1" applyBorder="1" applyAlignment="1">
      <alignment vertical="center"/>
    </xf>
    <xf numFmtId="164" fontId="0" fillId="10" borderId="8" xfId="0" applyNumberFormat="1" applyFill="1" applyBorder="1" applyAlignment="1">
      <alignment vertical="center"/>
    </xf>
    <xf numFmtId="0" fontId="0" fillId="4" borderId="25" xfId="0" applyFill="1" applyBorder="1" applyAlignment="1">
      <alignment horizontal="center" vertical="center"/>
    </xf>
    <xf numFmtId="164" fontId="3" fillId="10" borderId="2" xfId="0" applyNumberFormat="1" applyFont="1" applyFill="1" applyBorder="1" applyAlignment="1">
      <alignment horizontal="center" vertical="center" wrapText="1"/>
    </xf>
    <xf numFmtId="164" fontId="3" fillId="10" borderId="9" xfId="0" applyNumberFormat="1" applyFont="1" applyFill="1" applyBorder="1" applyAlignment="1">
      <alignment horizontal="center" vertical="center" wrapText="1"/>
    </xf>
    <xf numFmtId="167" fontId="0" fillId="10" borderId="25" xfId="0" applyNumberFormat="1" applyFill="1" applyBorder="1" applyAlignment="1">
      <alignment horizontal="center" vertical="center" wrapText="1"/>
    </xf>
    <xf numFmtId="165" fontId="4" fillId="10" borderId="25" xfId="0" applyNumberFormat="1" applyFont="1" applyFill="1" applyBorder="1" applyAlignment="1">
      <alignment horizontal="right" vertical="center"/>
    </xf>
    <xf numFmtId="164" fontId="4" fillId="10" borderId="35" xfId="0" applyNumberFormat="1" applyFont="1" applyFill="1" applyBorder="1" applyAlignment="1">
      <alignment horizontal="right" vertical="center"/>
    </xf>
    <xf numFmtId="167" fontId="14" fillId="10" borderId="1" xfId="0" applyNumberFormat="1" applyFont="1" applyFill="1" applyBorder="1" applyAlignment="1">
      <alignment horizontal="center" vertical="center"/>
    </xf>
    <xf numFmtId="165" fontId="4" fillId="10" borderId="1" xfId="0" applyNumberFormat="1" applyFont="1" applyFill="1" applyBorder="1" applyAlignment="1">
      <alignment horizontal="right" vertical="center"/>
    </xf>
    <xf numFmtId="164" fontId="4" fillId="10" borderId="5" xfId="0" applyNumberFormat="1" applyFont="1" applyFill="1" applyBorder="1" applyAlignment="1">
      <alignment horizontal="right" vertical="center"/>
    </xf>
    <xf numFmtId="164" fontId="4" fillId="10" borderId="16" xfId="0" applyNumberFormat="1" applyFont="1" applyFill="1" applyBorder="1" applyAlignment="1">
      <alignment horizontal="right" vertical="center"/>
    </xf>
    <xf numFmtId="165" fontId="14" fillId="10" borderId="1" xfId="0" applyNumberFormat="1" applyFont="1" applyFill="1" applyBorder="1" applyAlignment="1">
      <alignment vertical="center"/>
    </xf>
    <xf numFmtId="164" fontId="0" fillId="10" borderId="5" xfId="0" applyNumberFormat="1" applyFill="1" applyBorder="1" applyAlignment="1">
      <alignment vertical="center"/>
    </xf>
    <xf numFmtId="167" fontId="14" fillId="10" borderId="1" xfId="0" applyNumberFormat="1" applyFont="1" applyFill="1" applyBorder="1" applyAlignment="1">
      <alignment vertical="center"/>
    </xf>
    <xf numFmtId="167" fontId="0" fillId="10" borderId="1" xfId="0" applyNumberFormat="1" applyFill="1" applyBorder="1" applyAlignment="1">
      <alignment horizontal="center" vertical="center"/>
    </xf>
    <xf numFmtId="167" fontId="0" fillId="10" borderId="8" xfId="0" applyNumberFormat="1" applyFill="1" applyBorder="1" applyAlignment="1">
      <alignment horizontal="center" vertical="center"/>
    </xf>
    <xf numFmtId="167" fontId="14" fillId="10" borderId="8" xfId="0" applyNumberFormat="1" applyFont="1" applyFill="1" applyBorder="1" applyAlignment="1">
      <alignment vertical="center"/>
    </xf>
    <xf numFmtId="165" fontId="14" fillId="10" borderId="8" xfId="0" applyNumberFormat="1" applyFont="1" applyFill="1" applyBorder="1" applyAlignment="1">
      <alignment vertical="center"/>
    </xf>
    <xf numFmtId="164" fontId="0" fillId="10" borderId="9" xfId="0" applyNumberForma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center" vertical="center"/>
    </xf>
    <xf numFmtId="164" fontId="4" fillId="10" borderId="2" xfId="0" applyNumberFormat="1" applyFont="1" applyFill="1" applyBorder="1" applyAlignment="1">
      <alignment horizontal="right" vertical="center"/>
    </xf>
    <xf numFmtId="0" fontId="8" fillId="2" borderId="35" xfId="0" applyFont="1" applyFill="1" applyBorder="1" applyAlignment="1">
      <alignment wrapText="1"/>
    </xf>
    <xf numFmtId="164" fontId="4" fillId="10" borderId="46" xfId="0" applyNumberFormat="1" applyFont="1" applyFill="1" applyBorder="1" applyAlignment="1">
      <alignment horizontal="right" vertical="center"/>
    </xf>
    <xf numFmtId="164" fontId="4" fillId="10" borderId="9" xfId="0" applyNumberFormat="1" applyFont="1" applyFill="1" applyBorder="1" applyAlignment="1">
      <alignment horizontal="right" vertical="center"/>
    </xf>
    <xf numFmtId="164" fontId="4" fillId="10" borderId="48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 vertical="center"/>
    </xf>
    <xf numFmtId="10" fontId="14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 vertical="center" wrapText="1"/>
    </xf>
    <xf numFmtId="3" fontId="14" fillId="2" borderId="1" xfId="0" applyNumberFormat="1" applyFont="1" applyFill="1" applyBorder="1" applyAlignment="1">
      <alignment horizontal="right" vertical="center" wrapText="1"/>
    </xf>
    <xf numFmtId="0" fontId="16" fillId="9" borderId="16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0" fontId="14" fillId="2" borderId="8" xfId="0" applyNumberFormat="1" applyFont="1" applyFill="1" applyBorder="1" applyAlignment="1">
      <alignment horizontal="right"/>
    </xf>
    <xf numFmtId="0" fontId="14" fillId="2" borderId="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right" vertical="center" wrapText="1"/>
    </xf>
    <xf numFmtId="0" fontId="14" fillId="2" borderId="8" xfId="0" applyFont="1" applyFill="1" applyBorder="1" applyAlignment="1">
      <alignment horizontal="center" vertical="center" wrapText="1"/>
    </xf>
    <xf numFmtId="3" fontId="14" fillId="2" borderId="8" xfId="0" applyNumberFormat="1" applyFont="1" applyFill="1" applyBorder="1" applyAlignment="1">
      <alignment horizontal="right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right" vertical="center"/>
    </xf>
    <xf numFmtId="10" fontId="14" fillId="2" borderId="3" xfId="0" applyNumberFormat="1" applyFont="1" applyFill="1" applyBorder="1" applyAlignment="1">
      <alignment horizontal="right"/>
    </xf>
    <xf numFmtId="0" fontId="14" fillId="2" borderId="3" xfId="0" applyFont="1" applyFill="1" applyBorder="1" applyAlignment="1">
      <alignment horizontal="righ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16" fillId="9" borderId="18" xfId="0" applyFont="1" applyFill="1" applyBorder="1" applyAlignment="1">
      <alignment horizontal="center" vertical="center" wrapText="1"/>
    </xf>
    <xf numFmtId="164" fontId="14" fillId="10" borderId="22" xfId="0" applyNumberFormat="1" applyFont="1" applyFill="1" applyBorder="1"/>
    <xf numFmtId="164" fontId="14" fillId="10" borderId="18" xfId="0" applyNumberFormat="1" applyFont="1" applyFill="1" applyBorder="1"/>
    <xf numFmtId="164" fontId="14" fillId="10" borderId="3" xfId="0" applyNumberFormat="1" applyFont="1" applyFill="1" applyBorder="1" applyAlignment="1">
      <alignment vertical="center" wrapText="1"/>
    </xf>
    <xf numFmtId="164" fontId="14" fillId="10" borderId="1" xfId="0" applyNumberFormat="1" applyFont="1" applyFill="1" applyBorder="1" applyAlignment="1">
      <alignment vertical="center" wrapText="1"/>
    </xf>
    <xf numFmtId="164" fontId="14" fillId="10" borderId="8" xfId="0" applyNumberFormat="1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textRotation="90" wrapText="1"/>
    </xf>
    <xf numFmtId="0" fontId="8" fillId="11" borderId="1" xfId="0" applyFont="1" applyFill="1" applyBorder="1" applyAlignment="1">
      <alignment horizontal="left" vertical="center"/>
    </xf>
    <xf numFmtId="0" fontId="0" fillId="11" borderId="1" xfId="0" applyFill="1" applyBorder="1" applyAlignment="1">
      <alignment vertical="center"/>
    </xf>
    <xf numFmtId="0" fontId="0" fillId="11" borderId="1" xfId="0" applyFill="1" applyBorder="1" applyAlignment="1">
      <alignment horizontal="right" vertical="center"/>
    </xf>
    <xf numFmtId="0" fontId="0" fillId="11" borderId="1" xfId="0" applyFill="1" applyBorder="1" applyAlignment="1">
      <alignment horizontal="center" vertical="center"/>
    </xf>
    <xf numFmtId="167" fontId="14" fillId="12" borderId="1" xfId="0" applyNumberFormat="1" applyFont="1" applyFill="1" applyBorder="1" applyAlignment="1">
      <alignment horizontal="center" vertical="center"/>
    </xf>
    <xf numFmtId="165" fontId="4" fillId="12" borderId="1" xfId="0" applyNumberFormat="1" applyFont="1" applyFill="1" applyBorder="1" applyAlignment="1">
      <alignment horizontal="right" vertical="center"/>
    </xf>
    <xf numFmtId="164" fontId="4" fillId="12" borderId="5" xfId="0" applyNumberFormat="1" applyFont="1" applyFill="1" applyBorder="1" applyAlignment="1">
      <alignment horizontal="right" vertical="center"/>
    </xf>
    <xf numFmtId="164" fontId="4" fillId="12" borderId="16" xfId="0" applyNumberFormat="1" applyFont="1" applyFill="1" applyBorder="1" applyAlignment="1">
      <alignment horizontal="right" vertical="center"/>
    </xf>
    <xf numFmtId="0" fontId="8" fillId="11" borderId="1" xfId="0" applyFont="1" applyFill="1" applyBorder="1" applyAlignment="1">
      <alignment horizontal="left" vertical="center" wrapText="1"/>
    </xf>
    <xf numFmtId="0" fontId="0" fillId="11" borderId="1" xfId="0" applyFill="1" applyBorder="1" applyAlignment="1">
      <alignment horizontal="left" vertical="center"/>
    </xf>
    <xf numFmtId="0" fontId="14" fillId="11" borderId="1" xfId="0" applyFont="1" applyFill="1" applyBorder="1" applyAlignment="1">
      <alignment horizontal="left" vertical="center"/>
    </xf>
    <xf numFmtId="165" fontId="14" fillId="12" borderId="1" xfId="0" applyNumberFormat="1" applyFont="1" applyFill="1" applyBorder="1" applyAlignment="1">
      <alignment vertical="center"/>
    </xf>
    <xf numFmtId="164" fontId="0" fillId="12" borderId="5" xfId="0" applyNumberFormat="1" applyFill="1" applyBorder="1" applyAlignment="1">
      <alignment vertical="center"/>
    </xf>
    <xf numFmtId="167" fontId="14" fillId="12" borderId="1" xfId="0" applyNumberFormat="1" applyFont="1" applyFill="1" applyBorder="1" applyAlignment="1">
      <alignment vertical="center"/>
    </xf>
    <xf numFmtId="167" fontId="0" fillId="12" borderId="1" xfId="0" applyNumberForma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164" fontId="8" fillId="0" borderId="39" xfId="0" applyNumberFormat="1" applyFont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4" fontId="4" fillId="10" borderId="10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65" fontId="4" fillId="10" borderId="3" xfId="0" applyNumberFormat="1" applyFont="1" applyFill="1" applyBorder="1" applyAlignment="1">
      <alignment horizontal="right" vertical="center"/>
    </xf>
    <xf numFmtId="165" fontId="4" fillId="10" borderId="10" xfId="0" applyNumberFormat="1" applyFont="1" applyFill="1" applyBorder="1" applyAlignment="1">
      <alignment horizontal="right" vertical="center"/>
    </xf>
    <xf numFmtId="166" fontId="4" fillId="10" borderId="1" xfId="0" applyNumberFormat="1" applyFont="1" applyFill="1" applyBorder="1" applyAlignment="1">
      <alignment horizontal="right" vertical="center"/>
    </xf>
    <xf numFmtId="166" fontId="4" fillId="10" borderId="10" xfId="0" applyNumberFormat="1" applyFont="1" applyFill="1" applyBorder="1" applyAlignment="1">
      <alignment horizontal="right" vertical="center"/>
    </xf>
    <xf numFmtId="165" fontId="4" fillId="10" borderId="8" xfId="0" applyNumberFormat="1" applyFont="1" applyFill="1" applyBorder="1" applyAlignment="1">
      <alignment horizontal="right" vertical="center"/>
    </xf>
    <xf numFmtId="0" fontId="8" fillId="11" borderId="0" xfId="0" applyFont="1" applyFill="1" applyBorder="1" applyAlignment="1">
      <alignment horizontal="left" vertical="center" wrapText="1"/>
    </xf>
    <xf numFmtId="0" fontId="0" fillId="11" borderId="0" xfId="0" applyFill="1" applyBorder="1" applyAlignment="1">
      <alignment horizontal="left" vertical="center" wrapText="1"/>
    </xf>
    <xf numFmtId="0" fontId="0" fillId="11" borderId="0" xfId="0" applyFill="1" applyBorder="1" applyAlignment="1">
      <alignment vertical="center" wrapText="1"/>
    </xf>
    <xf numFmtId="0" fontId="4" fillId="11" borderId="0" xfId="0" applyFont="1" applyFill="1" applyBorder="1" applyAlignment="1">
      <alignment horizontal="center" vertical="center"/>
    </xf>
    <xf numFmtId="0" fontId="4" fillId="15" borderId="0" xfId="0" applyFont="1" applyFill="1" applyBorder="1" applyAlignment="1">
      <alignment horizontal="center" vertical="center"/>
    </xf>
    <xf numFmtId="164" fontId="4" fillId="12" borderId="0" xfId="0" applyNumberFormat="1" applyFont="1" applyFill="1" applyBorder="1" applyAlignment="1">
      <alignment horizontal="right" vertical="center"/>
    </xf>
    <xf numFmtId="165" fontId="4" fillId="12" borderId="0" xfId="0" applyNumberFormat="1" applyFont="1" applyFill="1" applyBorder="1" applyAlignment="1">
      <alignment horizontal="right" vertical="center"/>
    </xf>
    <xf numFmtId="166" fontId="4" fillId="12" borderId="0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166" fontId="4" fillId="1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8" fillId="0" borderId="38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8" fillId="0" borderId="0" xfId="0" applyFont="1" applyBorder="1" applyAlignment="1">
      <alignment horizontal="right" vertical="center"/>
    </xf>
    <xf numFmtId="0" fontId="8" fillId="0" borderId="38" xfId="0" applyFont="1" applyBorder="1" applyAlignment="1">
      <alignment horizontal="right"/>
    </xf>
    <xf numFmtId="0" fontId="8" fillId="4" borderId="38" xfId="0" applyFont="1" applyFill="1" applyBorder="1" applyAlignment="1">
      <alignment horizontal="right"/>
    </xf>
    <xf numFmtId="166" fontId="0" fillId="10" borderId="1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164" fontId="0" fillId="10" borderId="16" xfId="0" applyNumberFormat="1" applyFill="1" applyBorder="1" applyAlignment="1">
      <alignment horizontal="center" vertical="center"/>
    </xf>
    <xf numFmtId="166" fontId="0" fillId="10" borderId="8" xfId="0" applyNumberFormat="1" applyFill="1" applyBorder="1" applyAlignment="1">
      <alignment horizontal="center" vertical="center"/>
    </xf>
    <xf numFmtId="164" fontId="0" fillId="10" borderId="8" xfId="0" applyNumberFormat="1" applyFill="1" applyBorder="1" applyAlignment="1">
      <alignment horizontal="center" vertical="center"/>
    </xf>
    <xf numFmtId="164" fontId="0" fillId="10" borderId="18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right" vertical="center"/>
    </xf>
    <xf numFmtId="164" fontId="0" fillId="10" borderId="16" xfId="0" applyNumberFormat="1" applyFill="1" applyBorder="1" applyAlignment="1">
      <alignment horizontal="right" vertical="center"/>
    </xf>
    <xf numFmtId="164" fontId="0" fillId="10" borderId="8" xfId="0" applyNumberFormat="1" applyFill="1" applyBorder="1" applyAlignment="1">
      <alignment horizontal="right" vertical="center"/>
    </xf>
    <xf numFmtId="164" fontId="0" fillId="10" borderId="3" xfId="0" applyNumberFormat="1" applyFill="1" applyBorder="1" applyAlignment="1">
      <alignment horizontal="right" vertical="center"/>
    </xf>
    <xf numFmtId="164" fontId="0" fillId="10" borderId="22" xfId="0" applyNumberFormat="1" applyFill="1" applyBorder="1" applyAlignment="1">
      <alignment horizontal="right" vertical="center"/>
    </xf>
    <xf numFmtId="164" fontId="0" fillId="10" borderId="3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2" borderId="25" xfId="0" applyFill="1" applyBorder="1" applyAlignment="1">
      <alignment vertical="center" wrapText="1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right" vertical="center"/>
    </xf>
    <xf numFmtId="0" fontId="4" fillId="4" borderId="25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164" fontId="4" fillId="10" borderId="25" xfId="0" applyNumberFormat="1" applyFont="1" applyFill="1" applyBorder="1" applyAlignment="1">
      <alignment horizontal="right" vertical="center"/>
    </xf>
    <xf numFmtId="166" fontId="4" fillId="10" borderId="25" xfId="0" applyNumberFormat="1" applyFont="1" applyFill="1" applyBorder="1" applyAlignment="1">
      <alignment horizontal="right" vertical="center"/>
    </xf>
    <xf numFmtId="164" fontId="4" fillId="12" borderId="33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166" fontId="4" fillId="10" borderId="8" xfId="0" applyNumberFormat="1" applyFont="1" applyFill="1" applyBorder="1" applyAlignment="1">
      <alignment horizontal="center" vertical="center"/>
    </xf>
    <xf numFmtId="164" fontId="14" fillId="10" borderId="35" xfId="0" applyNumberFormat="1" applyFont="1" applyFill="1" applyBorder="1" applyAlignment="1">
      <alignment horizontal="center"/>
    </xf>
    <xf numFmtId="164" fontId="14" fillId="10" borderId="9" xfId="0" applyNumberFormat="1" applyFont="1" applyFill="1" applyBorder="1" applyAlignment="1">
      <alignment horizontal="center"/>
    </xf>
    <xf numFmtId="165" fontId="3" fillId="10" borderId="8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center"/>
    </xf>
    <xf numFmtId="168" fontId="14" fillId="2" borderId="3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168" fontId="14" fillId="2" borderId="1" xfId="0" applyNumberFormat="1" applyFont="1" applyFill="1" applyBorder="1" applyAlignment="1">
      <alignment vertical="center"/>
    </xf>
    <xf numFmtId="0" fontId="14" fillId="11" borderId="1" xfId="0" applyFont="1" applyFill="1" applyBorder="1" applyAlignment="1">
      <alignment vertical="center"/>
    </xf>
    <xf numFmtId="0" fontId="14" fillId="15" borderId="1" xfId="0" applyFont="1" applyFill="1" applyBorder="1" applyAlignment="1">
      <alignment vertical="center"/>
    </xf>
    <xf numFmtId="0" fontId="14" fillId="13" borderId="1" xfId="0" applyFont="1" applyFill="1" applyBorder="1" applyAlignment="1">
      <alignment vertical="center"/>
    </xf>
    <xf numFmtId="0" fontId="14" fillId="15" borderId="16" xfId="0" applyFont="1" applyFill="1" applyBorder="1" applyAlignment="1">
      <alignment vertical="center"/>
    </xf>
    <xf numFmtId="0" fontId="14" fillId="2" borderId="8" xfId="0" applyFont="1" applyFill="1" applyBorder="1" applyAlignment="1">
      <alignment vertical="center"/>
    </xf>
    <xf numFmtId="168" fontId="14" fillId="2" borderId="8" xfId="0" applyNumberFormat="1" applyFont="1" applyFill="1" applyBorder="1" applyAlignment="1">
      <alignment vertical="center"/>
    </xf>
    <xf numFmtId="3" fontId="14" fillId="0" borderId="3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3" fontId="14" fillId="0" borderId="8" xfId="0" applyNumberFormat="1" applyFont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6" fillId="9" borderId="9" xfId="0" applyFont="1" applyFill="1" applyBorder="1" applyAlignment="1">
      <alignment horizontal="center" vertical="center" wrapText="1"/>
    </xf>
    <xf numFmtId="0" fontId="14" fillId="15" borderId="5" xfId="0" applyFont="1" applyFill="1" applyBorder="1" applyAlignment="1">
      <alignment vertical="center"/>
    </xf>
    <xf numFmtId="0" fontId="16" fillId="9" borderId="5" xfId="0" applyFont="1" applyFill="1" applyBorder="1" applyAlignment="1">
      <alignment horizontal="center" vertical="center" wrapText="1"/>
    </xf>
    <xf numFmtId="166" fontId="8" fillId="0" borderId="38" xfId="0" applyNumberFormat="1" applyFont="1" applyBorder="1"/>
    <xf numFmtId="166" fontId="8" fillId="0" borderId="0" xfId="0" applyNumberFormat="1" applyFont="1" applyBorder="1"/>
    <xf numFmtId="165" fontId="14" fillId="10" borderId="3" xfId="0" applyNumberFormat="1" applyFont="1" applyFill="1" applyBorder="1" applyAlignment="1">
      <alignment vertical="center"/>
    </xf>
    <xf numFmtId="0" fontId="14" fillId="10" borderId="3" xfId="0" applyFont="1" applyFill="1" applyBorder="1" applyAlignment="1">
      <alignment vertical="center"/>
    </xf>
    <xf numFmtId="0" fontId="14" fillId="10" borderId="1" xfId="0" applyFont="1" applyFill="1" applyBorder="1" applyAlignment="1">
      <alignment vertical="center"/>
    </xf>
    <xf numFmtId="0" fontId="14" fillId="10" borderId="8" xfId="0" applyFont="1" applyFill="1" applyBorder="1" applyAlignment="1">
      <alignment vertical="center"/>
    </xf>
    <xf numFmtId="164" fontId="14" fillId="10" borderId="3" xfId="0" applyNumberFormat="1" applyFont="1" applyFill="1" applyBorder="1" applyAlignment="1">
      <alignment vertical="center"/>
    </xf>
    <xf numFmtId="164" fontId="14" fillId="10" borderId="8" xfId="0" applyNumberFormat="1" applyFont="1" applyFill="1" applyBorder="1" applyAlignment="1">
      <alignment vertical="center"/>
    </xf>
    <xf numFmtId="164" fontId="22" fillId="10" borderId="35" xfId="0" applyNumberFormat="1" applyFont="1" applyFill="1" applyBorder="1" applyAlignment="1">
      <alignment vertical="center"/>
    </xf>
    <xf numFmtId="164" fontId="22" fillId="10" borderId="22" xfId="0" applyNumberFormat="1" applyFont="1" applyFill="1" applyBorder="1" applyAlignment="1">
      <alignment vertical="center"/>
    </xf>
    <xf numFmtId="164" fontId="14" fillId="10" borderId="9" xfId="0" applyNumberFormat="1" applyFont="1" applyFill="1" applyBorder="1" applyAlignment="1">
      <alignment vertical="center"/>
    </xf>
    <xf numFmtId="164" fontId="14" fillId="10" borderId="18" xfId="0" applyNumberFormat="1" applyFont="1" applyFill="1" applyBorder="1" applyAlignment="1">
      <alignment vertical="center"/>
    </xf>
    <xf numFmtId="0" fontId="17" fillId="8" borderId="1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17" fillId="9" borderId="16" xfId="0" applyFont="1" applyFill="1" applyBorder="1" applyAlignment="1">
      <alignment horizontal="center" vertical="center" wrapText="1"/>
    </xf>
    <xf numFmtId="0" fontId="16" fillId="7" borderId="8" xfId="0" applyFont="1" applyFill="1" applyBorder="1" applyAlignment="1">
      <alignment horizontal="center" vertical="center"/>
    </xf>
    <xf numFmtId="164" fontId="14" fillId="10" borderId="3" xfId="0" applyNumberFormat="1" applyFont="1" applyFill="1" applyBorder="1"/>
    <xf numFmtId="164" fontId="14" fillId="10" borderId="1" xfId="0" applyNumberFormat="1" applyFont="1" applyFill="1" applyBorder="1"/>
    <xf numFmtId="164" fontId="14" fillId="10" borderId="8" xfId="0" applyNumberFormat="1" applyFont="1" applyFill="1" applyBorder="1"/>
    <xf numFmtId="0" fontId="4" fillId="11" borderId="13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right" vertical="center"/>
    </xf>
    <xf numFmtId="0" fontId="4" fillId="14" borderId="13" xfId="0" applyFont="1" applyFill="1" applyBorder="1" applyAlignment="1">
      <alignment horizontal="center" vertical="center"/>
    </xf>
    <xf numFmtId="0" fontId="4" fillId="15" borderId="13" xfId="0" applyFont="1" applyFill="1" applyBorder="1" applyAlignment="1">
      <alignment horizontal="center" vertical="center"/>
    </xf>
    <xf numFmtId="0" fontId="15" fillId="0" borderId="5" xfId="0" applyFont="1" applyBorder="1"/>
    <xf numFmtId="0" fontId="0" fillId="0" borderId="8" xfId="0" applyBorder="1" applyAlignment="1">
      <alignment horizontal="center"/>
    </xf>
    <xf numFmtId="164" fontId="14" fillId="10" borderId="1" xfId="0" applyNumberFormat="1" applyFont="1" applyFill="1" applyBorder="1" applyAlignment="1">
      <alignment vertical="center"/>
    </xf>
    <xf numFmtId="164" fontId="14" fillId="10" borderId="1" xfId="0" applyNumberFormat="1" applyFont="1" applyFill="1" applyBorder="1" applyAlignment="1">
      <alignment horizontal="center" vertical="center"/>
    </xf>
    <xf numFmtId="164" fontId="14" fillId="10" borderId="8" xfId="0" applyNumberFormat="1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vertical="center"/>
    </xf>
    <xf numFmtId="0" fontId="6" fillId="2" borderId="27" xfId="0" applyFont="1" applyFill="1" applyBorder="1" applyAlignment="1">
      <alignment horizontal="center" vertical="center" wrapText="1"/>
    </xf>
    <xf numFmtId="164" fontId="4" fillId="10" borderId="36" xfId="0" applyNumberFormat="1" applyFont="1" applyFill="1" applyBorder="1" applyAlignment="1">
      <alignment horizontal="right" vertical="center"/>
    </xf>
    <xf numFmtId="0" fontId="13" fillId="2" borderId="8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13" fillId="2" borderId="25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10" fillId="2" borderId="8" xfId="0" applyFont="1" applyFill="1" applyBorder="1" applyAlignment="1">
      <alignment horizontal="left" vertical="center" wrapText="1"/>
    </xf>
    <xf numFmtId="0" fontId="10" fillId="11" borderId="4" xfId="0" applyFont="1" applyFill="1" applyBorder="1" applyAlignment="1">
      <alignment horizontal="left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13" fillId="11" borderId="2" xfId="0" applyFont="1" applyFill="1" applyBorder="1" applyAlignment="1">
      <alignment vertical="center"/>
    </xf>
    <xf numFmtId="0" fontId="4" fillId="11" borderId="2" xfId="0" applyFont="1" applyFill="1" applyBorder="1" applyAlignment="1">
      <alignment vertical="center"/>
    </xf>
    <xf numFmtId="0" fontId="4" fillId="11" borderId="2" xfId="0" applyFont="1" applyFill="1" applyBorder="1" applyAlignment="1">
      <alignment horizontal="center" vertical="center"/>
    </xf>
    <xf numFmtId="0" fontId="4" fillId="14" borderId="2" xfId="0" applyFont="1" applyFill="1" applyBorder="1" applyAlignment="1">
      <alignment horizontal="center" vertical="center"/>
    </xf>
    <xf numFmtId="164" fontId="4" fillId="12" borderId="2" xfId="0" applyNumberFormat="1" applyFont="1" applyFill="1" applyBorder="1" applyAlignment="1">
      <alignment horizontal="right" vertical="center"/>
    </xf>
    <xf numFmtId="164" fontId="4" fillId="12" borderId="46" xfId="0" applyNumberFormat="1" applyFont="1" applyFill="1" applyBorder="1" applyAlignment="1">
      <alignment horizontal="right" vertical="center"/>
    </xf>
    <xf numFmtId="164" fontId="4" fillId="12" borderId="28" xfId="0" applyNumberFormat="1" applyFont="1" applyFill="1" applyBorder="1" applyAlignment="1">
      <alignment horizontal="right" vertical="center"/>
    </xf>
    <xf numFmtId="165" fontId="4" fillId="12" borderId="2" xfId="0" applyNumberFormat="1" applyFont="1" applyFill="1" applyBorder="1" applyAlignment="1">
      <alignment horizontal="right" vertical="center"/>
    </xf>
    <xf numFmtId="164" fontId="8" fillId="0" borderId="39" xfId="0" applyNumberFormat="1" applyFont="1" applyBorder="1"/>
    <xf numFmtId="165" fontId="0" fillId="10" borderId="3" xfId="0" applyNumberFormat="1" applyFill="1" applyBorder="1" applyAlignment="1">
      <alignment horizontal="right" vertical="center"/>
    </xf>
    <xf numFmtId="165" fontId="0" fillId="10" borderId="1" xfId="0" applyNumberFormat="1" applyFill="1" applyBorder="1" applyAlignment="1">
      <alignment horizontal="right" vertical="center"/>
    </xf>
    <xf numFmtId="4" fontId="0" fillId="4" borderId="1" xfId="0" applyNumberForma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right" vertical="center"/>
    </xf>
    <xf numFmtId="10" fontId="14" fillId="11" borderId="1" xfId="0" applyNumberFormat="1" applyFont="1" applyFill="1" applyBorder="1" applyAlignment="1">
      <alignment horizontal="right"/>
    </xf>
    <xf numFmtId="0" fontId="14" fillId="15" borderId="1" xfId="0" applyFont="1" applyFill="1" applyBorder="1" applyAlignment="1">
      <alignment horizontal="center"/>
    </xf>
    <xf numFmtId="164" fontId="14" fillId="12" borderId="35" xfId="0" applyNumberFormat="1" applyFont="1" applyFill="1" applyBorder="1" applyAlignment="1">
      <alignment horizontal="center"/>
    </xf>
    <xf numFmtId="164" fontId="14" fillId="12" borderId="22" xfId="0" applyNumberFormat="1" applyFont="1" applyFill="1" applyBorder="1"/>
    <xf numFmtId="0" fontId="17" fillId="2" borderId="1" xfId="0" applyFont="1" applyFill="1" applyBorder="1" applyAlignment="1">
      <alignment vertical="center"/>
    </xf>
    <xf numFmtId="0" fontId="17" fillId="2" borderId="8" xfId="0" applyFont="1" applyFill="1" applyBorder="1" applyAlignment="1">
      <alignment vertical="center"/>
    </xf>
    <xf numFmtId="0" fontId="14" fillId="2" borderId="25" xfId="0" applyFont="1" applyFill="1" applyBorder="1" applyAlignment="1">
      <alignment horizontal="center" vertical="center"/>
    </xf>
    <xf numFmtId="164" fontId="14" fillId="10" borderId="53" xfId="0" applyNumberFormat="1" applyFont="1" applyFill="1" applyBorder="1" applyAlignment="1">
      <alignment horizontal="center"/>
    </xf>
    <xf numFmtId="164" fontId="14" fillId="10" borderId="47" xfId="0" applyNumberFormat="1" applyFont="1" applyFill="1" applyBorder="1"/>
    <xf numFmtId="166" fontId="14" fillId="10" borderId="1" xfId="0" applyNumberFormat="1" applyFont="1" applyFill="1" applyBorder="1" applyAlignment="1">
      <alignment vertical="center" wrapText="1"/>
    </xf>
    <xf numFmtId="166" fontId="14" fillId="12" borderId="1" xfId="0" applyNumberFormat="1" applyFont="1" applyFill="1" applyBorder="1" applyAlignment="1">
      <alignment vertical="center" wrapText="1"/>
    </xf>
    <xf numFmtId="166" fontId="14" fillId="10" borderId="8" xfId="0" applyNumberFormat="1" applyFont="1" applyFill="1" applyBorder="1" applyAlignment="1">
      <alignment vertical="center" wrapText="1"/>
    </xf>
    <xf numFmtId="164" fontId="14" fillId="10" borderId="16" xfId="0" applyNumberFormat="1" applyFont="1" applyFill="1" applyBorder="1"/>
    <xf numFmtId="10" fontId="14" fillId="2" borderId="25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0" fontId="14" fillId="2" borderId="1" xfId="0" applyNumberFormat="1" applyFont="1" applyFill="1" applyBorder="1" applyAlignment="1">
      <alignment horizontal="left" vertical="center"/>
    </xf>
    <xf numFmtId="10" fontId="14" fillId="2" borderId="3" xfId="0" applyNumberFormat="1" applyFont="1" applyFill="1" applyBorder="1" applyAlignment="1">
      <alignment horizontal="left" vertical="center"/>
    </xf>
    <xf numFmtId="165" fontId="14" fillId="10" borderId="25" xfId="0" applyNumberFormat="1" applyFont="1" applyFill="1" applyBorder="1" applyAlignment="1">
      <alignment horizontal="right" vertical="center" wrapText="1"/>
    </xf>
    <xf numFmtId="165" fontId="14" fillId="10" borderId="3" xfId="0" applyNumberFormat="1" applyFont="1" applyFill="1" applyBorder="1" applyAlignment="1">
      <alignment horizontal="right" vertical="center" wrapText="1"/>
    </xf>
    <xf numFmtId="165" fontId="14" fillId="10" borderId="1" xfId="0" applyNumberFormat="1" applyFont="1" applyFill="1" applyBorder="1" applyAlignment="1">
      <alignment horizontal="right" vertical="center" wrapText="1"/>
    </xf>
    <xf numFmtId="10" fontId="14" fillId="2" borderId="3" xfId="0" applyNumberFormat="1" applyFont="1" applyFill="1" applyBorder="1" applyAlignment="1">
      <alignment horizontal="left" vertical="center" wrapText="1"/>
    </xf>
    <xf numFmtId="166" fontId="14" fillId="10" borderId="25" xfId="0" applyNumberFormat="1" applyFont="1" applyFill="1" applyBorder="1" applyAlignment="1">
      <alignment horizontal="center" vertical="center" wrapText="1"/>
    </xf>
    <xf numFmtId="166" fontId="14" fillId="10" borderId="3" xfId="0" applyNumberFormat="1" applyFont="1" applyFill="1" applyBorder="1" applyAlignment="1">
      <alignment horizontal="center" vertical="center" wrapText="1"/>
    </xf>
    <xf numFmtId="166" fontId="14" fillId="10" borderId="1" xfId="0" applyNumberFormat="1" applyFont="1" applyFill="1" applyBorder="1" applyAlignment="1">
      <alignment horizontal="center" vertical="center" wrapText="1"/>
    </xf>
    <xf numFmtId="166" fontId="14" fillId="10" borderId="8" xfId="0" applyNumberFormat="1" applyFont="1" applyFill="1" applyBorder="1" applyAlignment="1">
      <alignment horizontal="center" vertical="center" wrapText="1"/>
    </xf>
    <xf numFmtId="165" fontId="14" fillId="10" borderId="25" xfId="0" applyNumberFormat="1" applyFont="1" applyFill="1" applyBorder="1" applyAlignment="1">
      <alignment horizontal="center" vertical="center" wrapText="1"/>
    </xf>
    <xf numFmtId="165" fontId="14" fillId="10" borderId="3" xfId="0" applyNumberFormat="1" applyFont="1" applyFill="1" applyBorder="1" applyAlignment="1">
      <alignment horizontal="center" vertical="center" wrapText="1"/>
    </xf>
    <xf numFmtId="165" fontId="14" fillId="10" borderId="1" xfId="0" applyNumberFormat="1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0" fontId="14" fillId="2" borderId="1" xfId="0" applyNumberFormat="1" applyFont="1" applyFill="1" applyBorder="1" applyAlignment="1">
      <alignment horizontal="center" vertical="center"/>
    </xf>
    <xf numFmtId="10" fontId="14" fillId="2" borderId="8" xfId="0" applyNumberFormat="1" applyFon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vertical="center"/>
    </xf>
    <xf numFmtId="165" fontId="0" fillId="10" borderId="3" xfId="0" applyNumberForma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165" fontId="0" fillId="10" borderId="8" xfId="0" applyNumberFormat="1" applyFill="1" applyBorder="1" applyAlignment="1">
      <alignment horizontal="center" vertical="center"/>
    </xf>
    <xf numFmtId="164" fontId="8" fillId="0" borderId="0" xfId="0" applyNumberFormat="1" applyFont="1" applyBorder="1"/>
    <xf numFmtId="0" fontId="14" fillId="12" borderId="35" xfId="0" applyFont="1" applyFill="1" applyBorder="1" applyAlignment="1">
      <alignment horizontal="center"/>
    </xf>
    <xf numFmtId="0" fontId="14" fillId="10" borderId="35" xfId="0" applyFont="1" applyFill="1" applyBorder="1" applyAlignment="1">
      <alignment horizontal="center"/>
    </xf>
    <xf numFmtId="0" fontId="14" fillId="10" borderId="53" xfId="0" applyFont="1" applyFill="1" applyBorder="1" applyAlignment="1">
      <alignment horizontal="center"/>
    </xf>
    <xf numFmtId="0" fontId="30" fillId="9" borderId="8" xfId="0" applyFont="1" applyFill="1" applyBorder="1" applyAlignment="1">
      <alignment horizontal="center" vertical="center" wrapText="1"/>
    </xf>
    <xf numFmtId="0" fontId="30" fillId="9" borderId="18" xfId="0" applyFont="1" applyFill="1" applyBorder="1" applyAlignment="1">
      <alignment horizontal="center" vertical="center" wrapText="1"/>
    </xf>
    <xf numFmtId="0" fontId="14" fillId="10" borderId="25" xfId="0" applyFont="1" applyFill="1" applyBorder="1" applyAlignment="1">
      <alignment horizontal="right" vertical="center" wrapText="1"/>
    </xf>
    <xf numFmtId="164" fontId="14" fillId="10" borderId="25" xfId="0" applyNumberFormat="1" applyFont="1" applyFill="1" applyBorder="1" applyAlignment="1">
      <alignment horizontal="right" vertical="center" wrapText="1"/>
    </xf>
    <xf numFmtId="164" fontId="22" fillId="10" borderId="25" xfId="0" applyNumberFormat="1" applyFont="1" applyFill="1" applyBorder="1" applyAlignment="1">
      <alignment horizontal="right" vertical="center" wrapText="1"/>
    </xf>
    <xf numFmtId="164" fontId="22" fillId="10" borderId="26" xfId="0" applyNumberFormat="1" applyFont="1" applyFill="1" applyBorder="1" applyAlignment="1">
      <alignment horizontal="right" vertical="center" wrapText="1"/>
    </xf>
    <xf numFmtId="0" fontId="14" fillId="10" borderId="1" xfId="0" applyFont="1" applyFill="1" applyBorder="1" applyAlignment="1">
      <alignment horizontal="right" vertical="center" wrapText="1"/>
    </xf>
    <xf numFmtId="164" fontId="14" fillId="10" borderId="1" xfId="0" applyNumberFormat="1" applyFont="1" applyFill="1" applyBorder="1" applyAlignment="1">
      <alignment horizontal="right" vertical="center" wrapText="1"/>
    </xf>
    <xf numFmtId="164" fontId="22" fillId="10" borderId="1" xfId="0" applyNumberFormat="1" applyFont="1" applyFill="1" applyBorder="1" applyAlignment="1">
      <alignment horizontal="right" vertical="center" wrapText="1"/>
    </xf>
    <xf numFmtId="164" fontId="22" fillId="10" borderId="16" xfId="0" applyNumberFormat="1" applyFont="1" applyFill="1" applyBorder="1" applyAlignment="1">
      <alignment horizontal="right" vertical="center" wrapText="1"/>
    </xf>
    <xf numFmtId="0" fontId="14" fillId="10" borderId="2" xfId="0" applyFont="1" applyFill="1" applyBorder="1" applyAlignment="1">
      <alignment horizontal="right" vertical="center" wrapText="1"/>
    </xf>
    <xf numFmtId="164" fontId="14" fillId="10" borderId="2" xfId="0" applyNumberFormat="1" applyFont="1" applyFill="1" applyBorder="1" applyAlignment="1">
      <alignment horizontal="right" vertical="center" wrapText="1"/>
    </xf>
    <xf numFmtId="164" fontId="22" fillId="10" borderId="2" xfId="0" applyNumberFormat="1" applyFont="1" applyFill="1" applyBorder="1" applyAlignment="1">
      <alignment horizontal="right" vertical="center" wrapText="1"/>
    </xf>
    <xf numFmtId="164" fontId="22" fillId="10" borderId="28" xfId="0" applyNumberFormat="1" applyFont="1" applyFill="1" applyBorder="1" applyAlignment="1">
      <alignment horizontal="right" vertical="center" wrapText="1"/>
    </xf>
    <xf numFmtId="0" fontId="14" fillId="0" borderId="0" xfId="0" applyFont="1"/>
    <xf numFmtId="0" fontId="4" fillId="2" borderId="25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165" fontId="14" fillId="10" borderId="8" xfId="0" applyNumberFormat="1" applyFont="1" applyFill="1" applyBorder="1" applyAlignment="1">
      <alignment horizontal="right" vertical="center" wrapText="1"/>
    </xf>
    <xf numFmtId="0" fontId="27" fillId="9" borderId="8" xfId="0" applyFont="1" applyFill="1" applyBorder="1" applyAlignment="1">
      <alignment horizontal="center" vertical="center" wrapText="1"/>
    </xf>
    <xf numFmtId="0" fontId="27" fillId="9" borderId="18" xfId="0" applyFont="1" applyFill="1" applyBorder="1" applyAlignment="1">
      <alignment horizontal="center" vertical="center" wrapText="1"/>
    </xf>
    <xf numFmtId="164" fontId="23" fillId="10" borderId="25" xfId="0" applyNumberFormat="1" applyFont="1" applyFill="1" applyBorder="1" applyAlignment="1">
      <alignment horizontal="right" vertical="center" wrapText="1"/>
    </xf>
    <xf numFmtId="164" fontId="23" fillId="10" borderId="26" xfId="0" applyNumberFormat="1" applyFont="1" applyFill="1" applyBorder="1" applyAlignment="1">
      <alignment horizontal="right" vertical="center" wrapText="1"/>
    </xf>
    <xf numFmtId="164" fontId="23" fillId="10" borderId="1" xfId="0" applyNumberFormat="1" applyFont="1" applyFill="1" applyBorder="1" applyAlignment="1">
      <alignment horizontal="right" vertical="center" wrapText="1"/>
    </xf>
    <xf numFmtId="164" fontId="23" fillId="10" borderId="16" xfId="0" applyNumberFormat="1" applyFont="1" applyFill="1" applyBorder="1" applyAlignment="1">
      <alignment horizontal="right" vertical="center" wrapText="1"/>
    </xf>
    <xf numFmtId="164" fontId="23" fillId="10" borderId="8" xfId="0" applyNumberFormat="1" applyFont="1" applyFill="1" applyBorder="1" applyAlignment="1">
      <alignment horizontal="right" vertical="center" wrapText="1"/>
    </xf>
    <xf numFmtId="164" fontId="23" fillId="10" borderId="18" xfId="0" applyNumberFormat="1" applyFont="1" applyFill="1" applyBorder="1" applyAlignment="1">
      <alignment horizontal="right" vertical="center" wrapText="1"/>
    </xf>
    <xf numFmtId="0" fontId="29" fillId="0" borderId="38" xfId="0" applyFont="1" applyBorder="1" applyAlignment="1">
      <alignment horizontal="left" vertical="center"/>
    </xf>
    <xf numFmtId="0" fontId="0" fillId="2" borderId="8" xfId="0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10" borderId="25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2" borderId="21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165" fontId="0" fillId="10" borderId="8" xfId="0" applyNumberFormat="1" applyFill="1" applyBorder="1" applyAlignment="1">
      <alignment vertical="center"/>
    </xf>
    <xf numFmtId="164" fontId="0" fillId="10" borderId="25" xfId="0" applyNumberFormat="1" applyFill="1" applyBorder="1" applyAlignment="1">
      <alignment vertical="center"/>
    </xf>
    <xf numFmtId="164" fontId="0" fillId="10" borderId="26" xfId="0" applyNumberFormat="1" applyFill="1" applyBorder="1" applyAlignment="1">
      <alignment vertical="center"/>
    </xf>
    <xf numFmtId="164" fontId="0" fillId="10" borderId="28" xfId="0" applyNumberFormat="1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10" borderId="1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/>
    </xf>
    <xf numFmtId="0" fontId="14" fillId="0" borderId="0" xfId="0" applyFont="1" applyAlignment="1"/>
    <xf numFmtId="0" fontId="0" fillId="2" borderId="3" xfId="0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Fill="1"/>
    <xf numFmtId="0" fontId="14" fillId="0" borderId="0" xfId="0" applyFont="1" applyFill="1" applyAlignment="1">
      <alignment horizontal="left"/>
    </xf>
    <xf numFmtId="0" fontId="0" fillId="0" borderId="0" xfId="0" applyFill="1" applyBorder="1"/>
    <xf numFmtId="0" fontId="15" fillId="0" borderId="0" xfId="0" applyFont="1" applyFill="1" applyBorder="1"/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/>
    <xf numFmtId="0" fontId="29" fillId="0" borderId="0" xfId="0" applyFont="1" applyFill="1"/>
    <xf numFmtId="164" fontId="0" fillId="10" borderId="1" xfId="0" applyNumberFormat="1" applyFill="1" applyBorder="1" applyAlignment="1">
      <alignment horizontal="center" wrapText="1"/>
    </xf>
    <xf numFmtId="164" fontId="0" fillId="10" borderId="16" xfId="0" applyNumberFormat="1" applyFill="1" applyBorder="1" applyAlignment="1">
      <alignment horizontal="center" wrapText="1"/>
    </xf>
    <xf numFmtId="0" fontId="11" fillId="5" borderId="24" xfId="0" applyFont="1" applyFill="1" applyBorder="1" applyAlignment="1">
      <alignment horizontal="left" vertical="center"/>
    </xf>
    <xf numFmtId="0" fontId="11" fillId="5" borderId="25" xfId="0" applyFont="1" applyFill="1" applyBorder="1" applyAlignment="1">
      <alignment horizontal="left" vertical="center"/>
    </xf>
    <xf numFmtId="0" fontId="11" fillId="5" borderId="26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wrapText="1"/>
    </xf>
    <xf numFmtId="0" fontId="13" fillId="2" borderId="4" xfId="0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10" fillId="2" borderId="19" xfId="0" applyFont="1" applyFill="1" applyBorder="1" applyAlignment="1">
      <alignment horizontal="center" vertical="center" textRotation="90" wrapText="1"/>
    </xf>
    <xf numFmtId="0" fontId="10" fillId="2" borderId="20" xfId="0" applyFont="1" applyFill="1" applyBorder="1" applyAlignment="1">
      <alignment horizontal="center" vertical="center" textRotation="90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10" borderId="16" xfId="0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horizontal="center" vertical="center" wrapText="1"/>
    </xf>
    <xf numFmtId="0" fontId="11" fillId="5" borderId="42" xfId="0" applyFont="1" applyFill="1" applyBorder="1" applyAlignment="1">
      <alignment horizontal="left"/>
    </xf>
    <xf numFmtId="0" fontId="11" fillId="5" borderId="43" xfId="0" applyFont="1" applyFill="1" applyBorder="1" applyAlignment="1">
      <alignment horizontal="left"/>
    </xf>
    <xf numFmtId="0" fontId="11" fillId="5" borderId="44" xfId="0" applyFont="1" applyFill="1" applyBorder="1" applyAlignment="1">
      <alignment horizontal="left"/>
    </xf>
    <xf numFmtId="0" fontId="8" fillId="10" borderId="38" xfId="0" applyFont="1" applyFill="1" applyBorder="1" applyAlignment="1">
      <alignment horizontal="center" wrapText="1"/>
    </xf>
    <xf numFmtId="0" fontId="8" fillId="10" borderId="45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vertical="center" textRotation="90" wrapText="1"/>
    </xf>
    <xf numFmtId="0" fontId="10" fillId="2" borderId="17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15" fillId="0" borderId="54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4" fillId="0" borderId="0" xfId="0" applyFont="1" applyAlignment="1"/>
    <xf numFmtId="0" fontId="0" fillId="2" borderId="1" xfId="0" applyFill="1" applyBorder="1" applyAlignment="1">
      <alignment horizontal="left" vertical="center"/>
    </xf>
    <xf numFmtId="0" fontId="0" fillId="3" borderId="2" xfId="0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10" borderId="35" xfId="0" applyFont="1" applyFill="1" applyBorder="1" applyAlignment="1">
      <alignment horizontal="center" vertical="center" wrapText="1"/>
    </xf>
    <xf numFmtId="0" fontId="3" fillId="10" borderId="38" xfId="0" applyFont="1" applyFill="1" applyBorder="1" applyAlignment="1">
      <alignment horizontal="center" vertical="center" wrapText="1"/>
    </xf>
    <xf numFmtId="0" fontId="3" fillId="10" borderId="45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textRotation="90" wrapText="1"/>
    </xf>
    <xf numFmtId="0" fontId="10" fillId="2" borderId="15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0" fillId="2" borderId="27" xfId="0" applyFont="1" applyFill="1" applyBorder="1" applyAlignment="1">
      <alignment horizontal="center" vertical="center" textRotation="90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2" borderId="2" xfId="0" applyFont="1" applyFill="1" applyBorder="1" applyAlignment="1">
      <alignment horizontal="center" vertical="center" textRotation="90" wrapText="1"/>
    </xf>
    <xf numFmtId="0" fontId="10" fillId="2" borderId="10" xfId="0" applyFont="1" applyFill="1" applyBorder="1" applyAlignment="1">
      <alignment horizontal="center" vertical="center" textRotation="90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11" fillId="5" borderId="42" xfId="0" applyFont="1" applyFill="1" applyBorder="1" applyAlignment="1">
      <alignment horizontal="left" vertical="center"/>
    </xf>
    <xf numFmtId="0" fontId="11" fillId="5" borderId="43" xfId="0" applyFont="1" applyFill="1" applyBorder="1" applyAlignment="1">
      <alignment horizontal="left" vertical="center"/>
    </xf>
    <xf numFmtId="0" fontId="11" fillId="5" borderId="44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center" vertical="center" textRotation="90"/>
    </xf>
    <xf numFmtId="0" fontId="10" fillId="2" borderId="17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textRotation="90" wrapText="1"/>
    </xf>
    <xf numFmtId="0" fontId="10" fillId="2" borderId="40" xfId="0" applyFont="1" applyFill="1" applyBorder="1" applyAlignment="1">
      <alignment horizontal="center" vertical="center" textRotation="90" wrapText="1"/>
    </xf>
    <xf numFmtId="0" fontId="10" fillId="2" borderId="50" xfId="0" applyFont="1" applyFill="1" applyBorder="1" applyAlignment="1">
      <alignment horizontal="center" vertical="center" textRotation="90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10" xfId="0" applyFont="1" applyFill="1" applyBorder="1" applyAlignment="1">
      <alignment horizontal="center" vertical="center" wrapText="1"/>
    </xf>
    <xf numFmtId="0" fontId="3" fillId="10" borderId="28" xfId="0" applyFont="1" applyFill="1" applyBorder="1" applyAlignment="1">
      <alignment horizontal="center" vertical="center" wrapText="1"/>
    </xf>
    <xf numFmtId="0" fontId="3" fillId="10" borderId="47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left" vertical="center" wrapText="1"/>
    </xf>
    <xf numFmtId="0" fontId="24" fillId="2" borderId="4" xfId="0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3" fillId="2" borderId="8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left"/>
    </xf>
    <xf numFmtId="0" fontId="11" fillId="5" borderId="13" xfId="0" applyFont="1" applyFill="1" applyBorder="1" applyAlignment="1">
      <alignment horizontal="left"/>
    </xf>
    <xf numFmtId="0" fontId="11" fillId="5" borderId="14" xfId="0" applyFont="1" applyFill="1" applyBorder="1" applyAlignment="1">
      <alignment horizontal="left"/>
    </xf>
    <xf numFmtId="0" fontId="0" fillId="2" borderId="27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1" fillId="5" borderId="41" xfId="0" applyFont="1" applyFill="1" applyBorder="1" applyAlignment="1">
      <alignment horizontal="left" vertical="center"/>
    </xf>
    <xf numFmtId="0" fontId="16" fillId="7" borderId="32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center" vertical="center" textRotation="90" wrapText="1"/>
    </xf>
    <xf numFmtId="0" fontId="20" fillId="2" borderId="15" xfId="0" applyFont="1" applyFill="1" applyBorder="1" applyAlignment="1">
      <alignment horizontal="center" vertical="center" textRotation="90" wrapText="1"/>
    </xf>
    <xf numFmtId="0" fontId="20" fillId="2" borderId="17" xfId="0" applyFont="1" applyFill="1" applyBorder="1" applyAlignment="1">
      <alignment horizontal="center" vertical="center" textRotation="90" wrapText="1"/>
    </xf>
    <xf numFmtId="0" fontId="14" fillId="2" borderId="10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2" borderId="1" xfId="0" applyFont="1" applyFill="1" applyBorder="1" applyAlignment="1">
      <alignment horizontal="center" vertical="center" textRotation="90" wrapText="1"/>
    </xf>
    <xf numFmtId="0" fontId="19" fillId="2" borderId="8" xfId="0" applyFont="1" applyFill="1" applyBorder="1" applyAlignment="1">
      <alignment horizontal="center" vertical="center" textRotation="90" wrapText="1"/>
    </xf>
    <xf numFmtId="0" fontId="21" fillId="2" borderId="21" xfId="0" applyFont="1" applyFill="1" applyBorder="1" applyAlignment="1">
      <alignment horizontal="center" vertical="center" textRotation="90"/>
    </xf>
    <xf numFmtId="0" fontId="21" fillId="2" borderId="15" xfId="0" applyFont="1" applyFill="1" applyBorder="1" applyAlignment="1">
      <alignment horizontal="center" vertical="center" textRotation="90"/>
    </xf>
    <xf numFmtId="0" fontId="21" fillId="2" borderId="17" xfId="0" applyFont="1" applyFill="1" applyBorder="1" applyAlignment="1">
      <alignment horizontal="center" vertical="center" textRotation="90"/>
    </xf>
    <xf numFmtId="0" fontId="11" fillId="5" borderId="36" xfId="0" applyFont="1" applyFill="1" applyBorder="1" applyAlignment="1">
      <alignment horizontal="left" vertical="center"/>
    </xf>
    <xf numFmtId="0" fontId="16" fillId="7" borderId="8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26" fillId="2" borderId="21" xfId="0" applyFont="1" applyFill="1" applyBorder="1" applyAlignment="1">
      <alignment horizontal="center" vertical="center" textRotation="90" wrapText="1"/>
    </xf>
    <xf numFmtId="0" fontId="26" fillId="2" borderId="15" xfId="0" applyFont="1" applyFill="1" applyBorder="1" applyAlignment="1">
      <alignment horizontal="center" vertical="center" textRotation="90" wrapText="1"/>
    </xf>
    <xf numFmtId="0" fontId="26" fillId="2" borderId="17" xfId="0" applyFont="1" applyFill="1" applyBorder="1" applyAlignment="1">
      <alignment horizontal="center" vertical="center" textRotation="90" wrapText="1"/>
    </xf>
    <xf numFmtId="0" fontId="16" fillId="7" borderId="5" xfId="0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8" fillId="10" borderId="35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0" fontId="11" fillId="5" borderId="40" xfId="0" applyFont="1" applyFill="1" applyBorder="1" applyAlignment="1">
      <alignment horizontal="left"/>
    </xf>
    <xf numFmtId="0" fontId="11" fillId="5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3" fillId="10" borderId="5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52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16" fillId="7" borderId="49" xfId="0" applyFont="1" applyFill="1" applyBorder="1" applyAlignment="1">
      <alignment horizontal="center" vertical="center"/>
    </xf>
    <xf numFmtId="0" fontId="16" fillId="7" borderId="23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left" vertical="center" wrapText="1"/>
    </xf>
    <xf numFmtId="0" fontId="25" fillId="2" borderId="21" xfId="0" applyFont="1" applyFill="1" applyBorder="1" applyAlignment="1">
      <alignment horizontal="center" vertical="center" textRotation="90"/>
    </xf>
    <xf numFmtId="0" fontId="25" fillId="2" borderId="15" xfId="0" applyFont="1" applyFill="1" applyBorder="1" applyAlignment="1">
      <alignment horizontal="center" vertical="center" textRotation="90"/>
    </xf>
    <xf numFmtId="0" fontId="25" fillId="2" borderId="17" xfId="0" applyFont="1" applyFill="1" applyBorder="1" applyAlignment="1">
      <alignment horizontal="center" vertical="center" textRotation="90"/>
    </xf>
    <xf numFmtId="0" fontId="8" fillId="2" borderId="15" xfId="0" applyFont="1" applyFill="1" applyBorder="1" applyAlignment="1">
      <alignment horizontal="center" vertical="center" textRotation="90" wrapText="1"/>
    </xf>
    <xf numFmtId="0" fontId="8" fillId="2" borderId="17" xfId="0" applyFont="1" applyFill="1" applyBorder="1" applyAlignment="1">
      <alignment horizontal="center" vertical="center" textRotation="90" wrapText="1"/>
    </xf>
    <xf numFmtId="0" fontId="25" fillId="2" borderId="24" xfId="0" applyFont="1" applyFill="1" applyBorder="1" applyAlignment="1">
      <alignment horizontal="center" vertical="center" textRotation="90"/>
    </xf>
    <xf numFmtId="0" fontId="11" fillId="5" borderId="12" xfId="0" applyFont="1" applyFill="1" applyBorder="1" applyAlignment="1">
      <alignment horizontal="left" vertical="center"/>
    </xf>
    <xf numFmtId="0" fontId="11" fillId="5" borderId="13" xfId="0" applyFont="1" applyFill="1" applyBorder="1" applyAlignment="1">
      <alignment horizontal="left" vertical="center"/>
    </xf>
    <xf numFmtId="0" fontId="11" fillId="5" borderId="14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0" fontId="14" fillId="2" borderId="23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left" vertical="center"/>
    </xf>
    <xf numFmtId="0" fontId="10" fillId="2" borderId="27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8" fillId="10" borderId="5" xfId="0" applyFont="1" applyFill="1" applyBorder="1" applyAlignment="1">
      <alignment horizontal="center" wrapText="1"/>
    </xf>
    <xf numFmtId="0" fontId="8" fillId="10" borderId="6" xfId="0" applyFont="1" applyFill="1" applyBorder="1" applyAlignment="1">
      <alignment horizontal="center" wrapText="1"/>
    </xf>
    <xf numFmtId="0" fontId="8" fillId="10" borderId="52" xfId="0" applyFont="1" applyFill="1" applyBorder="1" applyAlignment="1">
      <alignment horizontal="center" wrapText="1"/>
    </xf>
    <xf numFmtId="0" fontId="10" fillId="2" borderId="51" xfId="0" applyFont="1" applyFill="1" applyBorder="1" applyAlignment="1">
      <alignment horizontal="center" vertical="center" textRotation="90" wrapText="1"/>
    </xf>
    <xf numFmtId="0" fontId="11" fillId="5" borderId="11" xfId="0" applyFont="1" applyFill="1" applyBorder="1" applyAlignment="1">
      <alignment horizontal="left" vertical="center"/>
    </xf>
    <xf numFmtId="0" fontId="21" fillId="2" borderId="24" xfId="0" applyFont="1" applyFill="1" applyBorder="1" applyAlignment="1">
      <alignment horizontal="center" vertical="center" textRotation="90" wrapText="1"/>
    </xf>
    <xf numFmtId="0" fontId="21" fillId="2" borderId="21" xfId="0" applyFont="1" applyFill="1" applyBorder="1" applyAlignment="1">
      <alignment horizontal="center" vertical="center" textRotation="90" wrapText="1"/>
    </xf>
    <xf numFmtId="0" fontId="21" fillId="2" borderId="15" xfId="0" applyFont="1" applyFill="1" applyBorder="1" applyAlignment="1">
      <alignment horizontal="center" vertical="center" textRotation="90" wrapText="1"/>
    </xf>
    <xf numFmtId="0" fontId="21" fillId="2" borderId="17" xfId="0" applyFont="1" applyFill="1" applyBorder="1" applyAlignment="1">
      <alignment horizontal="center" vertical="center" textRotation="90" wrapText="1"/>
    </xf>
    <xf numFmtId="0" fontId="17" fillId="2" borderId="25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/>
    </xf>
    <xf numFmtId="0" fontId="17" fillId="2" borderId="27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17" fillId="2" borderId="2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3" xfId="0" applyBorder="1" applyAlignment="1">
      <alignment horizontal="right" vertical="top"/>
    </xf>
    <xf numFmtId="0" fontId="8" fillId="6" borderId="5" xfId="0" applyFont="1" applyFill="1" applyBorder="1" applyAlignment="1">
      <alignment horizontal="right"/>
    </xf>
    <xf numFmtId="0" fontId="8" fillId="6" borderId="7" xfId="0" applyFont="1" applyFill="1" applyBorder="1" applyAlignment="1">
      <alignment horizontal="right"/>
    </xf>
    <xf numFmtId="0" fontId="29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P39"/>
  <sheetViews>
    <sheetView workbookViewId="0">
      <pane ySplit="4" topLeftCell="A5" activePane="bottomLeft" state="frozen"/>
      <selection pane="bottomLeft" activeCell="P10" sqref="P10"/>
    </sheetView>
  </sheetViews>
  <sheetFormatPr defaultRowHeight="14.4" x14ac:dyDescent="0.3"/>
  <cols>
    <col min="1" max="1" width="3.21875" customWidth="1"/>
    <col min="3" max="3" width="22.21875" customWidth="1"/>
    <col min="4" max="4" width="14.88671875" customWidth="1"/>
    <col min="5" max="5" width="32.88671875" customWidth="1"/>
    <col min="6" max="6" width="6.88671875" customWidth="1"/>
    <col min="7" max="7" width="7.6640625" customWidth="1"/>
    <col min="8" max="8" width="22.5546875" customWidth="1"/>
    <col min="9" max="9" width="12.44140625" customWidth="1"/>
    <col min="10" max="10" width="12.5546875" customWidth="1"/>
    <col min="11" max="11" width="11.5546875" customWidth="1"/>
    <col min="12" max="12" width="13.5546875" customWidth="1"/>
    <col min="13" max="14" width="13.109375" customWidth="1"/>
    <col min="15" max="15" width="14.88671875" customWidth="1"/>
    <col min="16" max="16" width="22.44140625" customWidth="1"/>
  </cols>
  <sheetData>
    <row r="1" spans="2:14" ht="15" thickBot="1" x14ac:dyDescent="0.35"/>
    <row r="2" spans="2:14" ht="18" thickTop="1" x14ac:dyDescent="0.3">
      <c r="B2" s="452" t="s">
        <v>0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4"/>
    </row>
    <row r="3" spans="2:14" x14ac:dyDescent="0.3">
      <c r="B3" s="467" t="s">
        <v>1</v>
      </c>
      <c r="C3" s="469" t="s">
        <v>2</v>
      </c>
      <c r="D3" s="470"/>
      <c r="E3" s="470"/>
      <c r="F3" s="470"/>
      <c r="G3" s="470"/>
      <c r="H3" s="470"/>
      <c r="I3" s="458" t="s">
        <v>3</v>
      </c>
      <c r="J3" s="458" t="s">
        <v>4</v>
      </c>
      <c r="K3" s="416"/>
      <c r="L3" s="450"/>
      <c r="M3" s="450"/>
      <c r="N3" s="451"/>
    </row>
    <row r="4" spans="2:14" ht="43.8" thickBot="1" x14ac:dyDescent="0.35">
      <c r="B4" s="468"/>
      <c r="C4" s="417" t="s">
        <v>5</v>
      </c>
      <c r="D4" s="46" t="s">
        <v>6</v>
      </c>
      <c r="E4" s="46" t="s">
        <v>7</v>
      </c>
      <c r="F4" s="46" t="s">
        <v>8</v>
      </c>
      <c r="G4" s="46" t="s">
        <v>9</v>
      </c>
      <c r="H4" s="46" t="s">
        <v>10</v>
      </c>
      <c r="I4" s="459"/>
      <c r="J4" s="459"/>
      <c r="K4" s="38" t="s">
        <v>11</v>
      </c>
      <c r="L4" s="120" t="s">
        <v>12</v>
      </c>
      <c r="M4" s="412" t="s">
        <v>13</v>
      </c>
      <c r="N4" s="414" t="s">
        <v>14</v>
      </c>
    </row>
    <row r="5" spans="2:14" ht="15" customHeight="1" thickTop="1" x14ac:dyDescent="0.3">
      <c r="B5" s="476" t="s">
        <v>15</v>
      </c>
      <c r="C5" s="472" t="s">
        <v>16</v>
      </c>
      <c r="D5" s="460">
        <v>2</v>
      </c>
      <c r="E5" s="462" t="s">
        <v>17</v>
      </c>
      <c r="F5" s="464">
        <v>16</v>
      </c>
      <c r="G5" s="464">
        <v>75</v>
      </c>
      <c r="H5" s="406" t="s">
        <v>18</v>
      </c>
      <c r="I5" s="14">
        <v>1</v>
      </c>
      <c r="J5" s="14">
        <v>1</v>
      </c>
      <c r="K5" s="13"/>
      <c r="L5" s="109"/>
      <c r="M5" s="132"/>
      <c r="N5" s="151"/>
    </row>
    <row r="6" spans="2:14" x14ac:dyDescent="0.3">
      <c r="B6" s="476"/>
      <c r="C6" s="472"/>
      <c r="D6" s="461"/>
      <c r="E6" s="463"/>
      <c r="F6" s="457"/>
      <c r="G6" s="457"/>
      <c r="H6" s="427" t="s">
        <v>19</v>
      </c>
      <c r="I6" s="15">
        <v>1</v>
      </c>
      <c r="J6" s="15">
        <v>1</v>
      </c>
      <c r="K6" s="7"/>
      <c r="L6" s="113"/>
      <c r="M6" s="135"/>
      <c r="N6" s="110"/>
    </row>
    <row r="7" spans="2:14" x14ac:dyDescent="0.3">
      <c r="B7" s="476"/>
      <c r="C7" s="472"/>
      <c r="D7" s="465">
        <v>2</v>
      </c>
      <c r="E7" s="466" t="s">
        <v>17</v>
      </c>
      <c r="F7" s="456">
        <v>32</v>
      </c>
      <c r="G7" s="456">
        <v>150</v>
      </c>
      <c r="H7" s="427" t="s">
        <v>18</v>
      </c>
      <c r="I7" s="15">
        <v>24</v>
      </c>
      <c r="J7" s="15">
        <v>100</v>
      </c>
      <c r="K7" s="7"/>
      <c r="L7" s="113"/>
      <c r="M7" s="135"/>
      <c r="N7" s="136"/>
    </row>
    <row r="8" spans="2:14" x14ac:dyDescent="0.3">
      <c r="B8" s="476"/>
      <c r="C8" s="472"/>
      <c r="D8" s="461"/>
      <c r="E8" s="463"/>
      <c r="F8" s="457"/>
      <c r="G8" s="457"/>
      <c r="H8" s="427" t="s">
        <v>19</v>
      </c>
      <c r="I8" s="15">
        <v>24</v>
      </c>
      <c r="J8" s="15">
        <v>50</v>
      </c>
      <c r="K8" s="7"/>
      <c r="L8" s="113"/>
      <c r="M8" s="135"/>
      <c r="N8" s="136"/>
    </row>
    <row r="9" spans="2:14" x14ac:dyDescent="0.3">
      <c r="B9" s="476"/>
      <c r="C9" s="472"/>
      <c r="D9" s="465">
        <v>2</v>
      </c>
      <c r="E9" s="466" t="s">
        <v>20</v>
      </c>
      <c r="F9" s="456">
        <v>8</v>
      </c>
      <c r="G9" s="456">
        <v>50</v>
      </c>
      <c r="H9" s="427" t="s">
        <v>18</v>
      </c>
      <c r="I9" s="15">
        <v>1</v>
      </c>
      <c r="J9" s="15">
        <v>1</v>
      </c>
      <c r="K9" s="7"/>
      <c r="L9" s="113"/>
      <c r="M9" s="135"/>
      <c r="N9" s="136"/>
    </row>
    <row r="10" spans="2:14" x14ac:dyDescent="0.3">
      <c r="B10" s="476"/>
      <c r="C10" s="473"/>
      <c r="D10" s="461"/>
      <c r="E10" s="463"/>
      <c r="F10" s="457"/>
      <c r="G10" s="457"/>
      <c r="H10" s="427" t="s">
        <v>19</v>
      </c>
      <c r="I10" s="15">
        <v>1</v>
      </c>
      <c r="J10" s="15">
        <v>1</v>
      </c>
      <c r="K10" s="7"/>
      <c r="L10" s="113"/>
      <c r="M10" s="135"/>
      <c r="N10" s="136"/>
    </row>
    <row r="11" spans="2:14" x14ac:dyDescent="0.3">
      <c r="B11" s="476"/>
      <c r="C11" s="471" t="s">
        <v>21</v>
      </c>
      <c r="D11" s="465">
        <v>4</v>
      </c>
      <c r="E11" s="466" t="s">
        <v>17</v>
      </c>
      <c r="F11" s="456">
        <v>16</v>
      </c>
      <c r="G11" s="456">
        <v>150</v>
      </c>
      <c r="H11" s="427" t="s">
        <v>18</v>
      </c>
      <c r="I11" s="15">
        <v>1</v>
      </c>
      <c r="J11" s="15">
        <v>1</v>
      </c>
      <c r="K11" s="7"/>
      <c r="L11" s="113"/>
      <c r="M11" s="135"/>
      <c r="N11" s="136"/>
    </row>
    <row r="12" spans="2:14" x14ac:dyDescent="0.3">
      <c r="B12" s="476"/>
      <c r="C12" s="472"/>
      <c r="D12" s="461"/>
      <c r="E12" s="463"/>
      <c r="F12" s="457"/>
      <c r="G12" s="457"/>
      <c r="H12" s="427" t="s">
        <v>19</v>
      </c>
      <c r="I12" s="15">
        <v>1</v>
      </c>
      <c r="J12" s="15">
        <v>1</v>
      </c>
      <c r="K12" s="7"/>
      <c r="L12" s="113"/>
      <c r="M12" s="135"/>
      <c r="N12" s="136"/>
    </row>
    <row r="13" spans="2:14" x14ac:dyDescent="0.3">
      <c r="B13" s="476"/>
      <c r="C13" s="472"/>
      <c r="D13" s="465">
        <v>4</v>
      </c>
      <c r="E13" s="466" t="s">
        <v>17</v>
      </c>
      <c r="F13" s="456">
        <v>32</v>
      </c>
      <c r="G13" s="456">
        <v>150</v>
      </c>
      <c r="H13" s="427" t="s">
        <v>18</v>
      </c>
      <c r="I13" s="15">
        <v>24</v>
      </c>
      <c r="J13" s="15">
        <v>10</v>
      </c>
      <c r="K13" s="7"/>
      <c r="L13" s="113"/>
      <c r="M13" s="135"/>
      <c r="N13" s="136"/>
    </row>
    <row r="14" spans="2:14" x14ac:dyDescent="0.3">
      <c r="B14" s="476"/>
      <c r="C14" s="472"/>
      <c r="D14" s="461"/>
      <c r="E14" s="463"/>
      <c r="F14" s="457"/>
      <c r="G14" s="457"/>
      <c r="H14" s="427" t="s">
        <v>19</v>
      </c>
      <c r="I14" s="15">
        <v>24</v>
      </c>
      <c r="J14" s="15">
        <v>5</v>
      </c>
      <c r="K14" s="7"/>
      <c r="L14" s="113"/>
      <c r="M14" s="135"/>
      <c r="N14" s="136"/>
    </row>
    <row r="15" spans="2:14" x14ac:dyDescent="0.3">
      <c r="B15" s="476"/>
      <c r="C15" s="472"/>
      <c r="D15" s="465">
        <v>4</v>
      </c>
      <c r="E15" s="466" t="s">
        <v>20</v>
      </c>
      <c r="F15" s="456">
        <v>32</v>
      </c>
      <c r="G15" s="456">
        <v>100</v>
      </c>
      <c r="H15" s="427" t="s">
        <v>18</v>
      </c>
      <c r="I15" s="15">
        <v>1</v>
      </c>
      <c r="J15" s="15">
        <v>1</v>
      </c>
      <c r="K15" s="7"/>
      <c r="L15" s="113"/>
      <c r="M15" s="135"/>
      <c r="N15" s="136"/>
    </row>
    <row r="16" spans="2:14" x14ac:dyDescent="0.3">
      <c r="B16" s="476"/>
      <c r="C16" s="473"/>
      <c r="D16" s="461"/>
      <c r="E16" s="463"/>
      <c r="F16" s="457"/>
      <c r="G16" s="457"/>
      <c r="H16" s="427" t="s">
        <v>19</v>
      </c>
      <c r="I16" s="15">
        <v>1</v>
      </c>
      <c r="J16" s="15">
        <v>1</v>
      </c>
      <c r="K16" s="7"/>
      <c r="L16" s="113"/>
      <c r="M16" s="135"/>
      <c r="N16" s="136"/>
    </row>
    <row r="17" spans="2:14" x14ac:dyDescent="0.3">
      <c r="B17" s="476"/>
      <c r="C17" s="471" t="s">
        <v>22</v>
      </c>
      <c r="D17" s="465">
        <v>8</v>
      </c>
      <c r="E17" s="466" t="s">
        <v>17</v>
      </c>
      <c r="F17" s="456">
        <v>32</v>
      </c>
      <c r="G17" s="456">
        <v>300</v>
      </c>
      <c r="H17" s="427" t="s">
        <v>18</v>
      </c>
      <c r="I17" s="15">
        <v>1</v>
      </c>
      <c r="J17" s="15">
        <v>1</v>
      </c>
      <c r="K17" s="7"/>
      <c r="L17" s="113"/>
      <c r="M17" s="135"/>
      <c r="N17" s="136"/>
    </row>
    <row r="18" spans="2:14" x14ac:dyDescent="0.3">
      <c r="B18" s="476"/>
      <c r="C18" s="472"/>
      <c r="D18" s="461"/>
      <c r="E18" s="463"/>
      <c r="F18" s="457"/>
      <c r="G18" s="457"/>
      <c r="H18" s="427" t="s">
        <v>19</v>
      </c>
      <c r="I18" s="15">
        <v>1</v>
      </c>
      <c r="J18" s="15">
        <v>1</v>
      </c>
      <c r="K18" s="7"/>
      <c r="L18" s="113"/>
      <c r="M18" s="135"/>
      <c r="N18" s="136"/>
    </row>
    <row r="19" spans="2:14" x14ac:dyDescent="0.3">
      <c r="B19" s="476"/>
      <c r="C19" s="472"/>
      <c r="D19" s="465">
        <v>8</v>
      </c>
      <c r="E19" s="466" t="s">
        <v>17</v>
      </c>
      <c r="F19" s="456">
        <v>64</v>
      </c>
      <c r="G19" s="456">
        <v>300</v>
      </c>
      <c r="H19" s="427" t="s">
        <v>18</v>
      </c>
      <c r="I19" s="15">
        <v>24</v>
      </c>
      <c r="J19" s="15">
        <v>10</v>
      </c>
      <c r="K19" s="7"/>
      <c r="L19" s="113"/>
      <c r="M19" s="135"/>
      <c r="N19" s="136"/>
    </row>
    <row r="20" spans="2:14" x14ac:dyDescent="0.3">
      <c r="B20" s="476"/>
      <c r="C20" s="472"/>
      <c r="D20" s="461"/>
      <c r="E20" s="463"/>
      <c r="F20" s="457"/>
      <c r="G20" s="457"/>
      <c r="H20" s="427" t="s">
        <v>19</v>
      </c>
      <c r="I20" s="15">
        <v>24</v>
      </c>
      <c r="J20" s="15">
        <v>5</v>
      </c>
      <c r="K20" s="7"/>
      <c r="L20" s="113"/>
      <c r="M20" s="135"/>
      <c r="N20" s="136"/>
    </row>
    <row r="21" spans="2:14" x14ac:dyDescent="0.3">
      <c r="B21" s="476"/>
      <c r="C21" s="472"/>
      <c r="D21" s="465">
        <v>8</v>
      </c>
      <c r="E21" s="466" t="s">
        <v>20</v>
      </c>
      <c r="F21" s="456">
        <v>64</v>
      </c>
      <c r="G21" s="456">
        <v>200</v>
      </c>
      <c r="H21" s="427" t="s">
        <v>18</v>
      </c>
      <c r="I21" s="15">
        <v>1</v>
      </c>
      <c r="J21" s="15">
        <v>1</v>
      </c>
      <c r="K21" s="7"/>
      <c r="L21" s="113"/>
      <c r="M21" s="135"/>
      <c r="N21" s="136"/>
    </row>
    <row r="22" spans="2:14" x14ac:dyDescent="0.3">
      <c r="B22" s="476"/>
      <c r="C22" s="473"/>
      <c r="D22" s="461"/>
      <c r="E22" s="463"/>
      <c r="F22" s="457"/>
      <c r="G22" s="457"/>
      <c r="H22" s="427" t="s">
        <v>19</v>
      </c>
      <c r="I22" s="15">
        <v>1</v>
      </c>
      <c r="J22" s="15">
        <v>1</v>
      </c>
      <c r="K22" s="7"/>
      <c r="L22" s="113"/>
      <c r="M22" s="135"/>
      <c r="N22" s="136"/>
    </row>
    <row r="23" spans="2:14" x14ac:dyDescent="0.3">
      <c r="B23" s="476"/>
      <c r="C23" s="471" t="s">
        <v>23</v>
      </c>
      <c r="D23" s="465">
        <v>16</v>
      </c>
      <c r="E23" s="466" t="s">
        <v>17</v>
      </c>
      <c r="F23" s="456">
        <v>64</v>
      </c>
      <c r="G23" s="456">
        <v>600</v>
      </c>
      <c r="H23" s="427" t="s">
        <v>18</v>
      </c>
      <c r="I23" s="15">
        <v>1</v>
      </c>
      <c r="J23" s="15">
        <v>1</v>
      </c>
      <c r="K23" s="7"/>
      <c r="L23" s="113"/>
      <c r="M23" s="135"/>
      <c r="N23" s="136"/>
    </row>
    <row r="24" spans="2:14" x14ac:dyDescent="0.3">
      <c r="B24" s="476"/>
      <c r="C24" s="472"/>
      <c r="D24" s="461"/>
      <c r="E24" s="463"/>
      <c r="F24" s="457"/>
      <c r="G24" s="457"/>
      <c r="H24" s="427" t="s">
        <v>19</v>
      </c>
      <c r="I24" s="15">
        <v>1</v>
      </c>
      <c r="J24" s="15">
        <v>1</v>
      </c>
      <c r="K24" s="7"/>
      <c r="L24" s="113"/>
      <c r="M24" s="135"/>
      <c r="N24" s="136"/>
    </row>
    <row r="25" spans="2:14" x14ac:dyDescent="0.3">
      <c r="B25" s="476"/>
      <c r="C25" s="472"/>
      <c r="D25" s="465">
        <v>16</v>
      </c>
      <c r="E25" s="466" t="s">
        <v>17</v>
      </c>
      <c r="F25" s="456">
        <v>128</v>
      </c>
      <c r="G25" s="456">
        <v>600</v>
      </c>
      <c r="H25" s="427" t="s">
        <v>18</v>
      </c>
      <c r="I25" s="15">
        <v>24</v>
      </c>
      <c r="J25" s="15">
        <v>5</v>
      </c>
      <c r="K25" s="7"/>
      <c r="L25" s="113"/>
      <c r="M25" s="135"/>
      <c r="N25" s="136"/>
    </row>
    <row r="26" spans="2:14" x14ac:dyDescent="0.3">
      <c r="B26" s="476"/>
      <c r="C26" s="472"/>
      <c r="D26" s="461"/>
      <c r="E26" s="463"/>
      <c r="F26" s="457"/>
      <c r="G26" s="457"/>
      <c r="H26" s="427" t="s">
        <v>19</v>
      </c>
      <c r="I26" s="15">
        <v>24</v>
      </c>
      <c r="J26" s="15">
        <v>2</v>
      </c>
      <c r="K26" s="7"/>
      <c r="L26" s="113"/>
      <c r="M26" s="135"/>
      <c r="N26" s="136"/>
    </row>
    <row r="27" spans="2:14" x14ac:dyDescent="0.3">
      <c r="B27" s="476"/>
      <c r="C27" s="472"/>
      <c r="D27" s="465">
        <v>16</v>
      </c>
      <c r="E27" s="466" t="s">
        <v>20</v>
      </c>
      <c r="F27" s="456">
        <v>128</v>
      </c>
      <c r="G27" s="456">
        <v>160</v>
      </c>
      <c r="H27" s="427" t="s">
        <v>18</v>
      </c>
      <c r="I27" s="15">
        <v>1</v>
      </c>
      <c r="J27" s="15">
        <v>1</v>
      </c>
      <c r="K27" s="7"/>
      <c r="L27" s="113"/>
      <c r="M27" s="135"/>
      <c r="N27" s="136"/>
    </row>
    <row r="28" spans="2:14" x14ac:dyDescent="0.3">
      <c r="B28" s="476"/>
      <c r="C28" s="473"/>
      <c r="D28" s="461"/>
      <c r="E28" s="463"/>
      <c r="F28" s="457"/>
      <c r="G28" s="457"/>
      <c r="H28" s="427" t="s">
        <v>19</v>
      </c>
      <c r="I28" s="15">
        <v>1</v>
      </c>
      <c r="J28" s="15">
        <v>1</v>
      </c>
      <c r="K28" s="7"/>
      <c r="L28" s="113"/>
      <c r="M28" s="135"/>
      <c r="N28" s="136"/>
    </row>
    <row r="29" spans="2:14" x14ac:dyDescent="0.3">
      <c r="B29" s="476"/>
      <c r="C29" s="471" t="s">
        <v>24</v>
      </c>
      <c r="D29" s="465">
        <v>32</v>
      </c>
      <c r="E29" s="466" t="s">
        <v>17</v>
      </c>
      <c r="F29" s="456">
        <v>128</v>
      </c>
      <c r="G29" s="456">
        <v>1200</v>
      </c>
      <c r="H29" s="427" t="s">
        <v>18</v>
      </c>
      <c r="I29" s="15">
        <v>1</v>
      </c>
      <c r="J29" s="15">
        <v>1</v>
      </c>
      <c r="K29" s="7"/>
      <c r="L29" s="113"/>
      <c r="M29" s="135"/>
      <c r="N29" s="136"/>
    </row>
    <row r="30" spans="2:14" x14ac:dyDescent="0.3">
      <c r="B30" s="476"/>
      <c r="C30" s="472"/>
      <c r="D30" s="461"/>
      <c r="E30" s="463"/>
      <c r="F30" s="457"/>
      <c r="G30" s="457"/>
      <c r="H30" s="427" t="s">
        <v>19</v>
      </c>
      <c r="I30" s="15">
        <v>1</v>
      </c>
      <c r="J30" s="15">
        <v>1</v>
      </c>
      <c r="K30" s="7"/>
      <c r="L30" s="113"/>
      <c r="M30" s="135"/>
      <c r="N30" s="136"/>
    </row>
    <row r="31" spans="2:14" x14ac:dyDescent="0.3">
      <c r="B31" s="476"/>
      <c r="C31" s="472"/>
      <c r="D31" s="465">
        <v>32</v>
      </c>
      <c r="E31" s="466" t="s">
        <v>17</v>
      </c>
      <c r="F31" s="456">
        <v>256</v>
      </c>
      <c r="G31" s="456">
        <v>1200</v>
      </c>
      <c r="H31" s="427" t="s">
        <v>18</v>
      </c>
      <c r="I31" s="15">
        <v>24</v>
      </c>
      <c r="J31" s="15">
        <v>2</v>
      </c>
      <c r="K31" s="7"/>
      <c r="L31" s="113"/>
      <c r="M31" s="135"/>
      <c r="N31" s="136"/>
    </row>
    <row r="32" spans="2:14" x14ac:dyDescent="0.3">
      <c r="B32" s="476"/>
      <c r="C32" s="472"/>
      <c r="D32" s="460"/>
      <c r="E32" s="462"/>
      <c r="F32" s="464"/>
      <c r="G32" s="464"/>
      <c r="H32" s="405" t="s">
        <v>19</v>
      </c>
      <c r="I32" s="146">
        <v>24</v>
      </c>
      <c r="J32" s="146">
        <v>2</v>
      </c>
      <c r="K32" s="48"/>
      <c r="L32" s="147"/>
      <c r="M32" s="149"/>
      <c r="N32" s="136"/>
    </row>
    <row r="33" spans="2:16" x14ac:dyDescent="0.3">
      <c r="B33" s="476"/>
      <c r="C33" s="472"/>
      <c r="D33" s="474">
        <v>32</v>
      </c>
      <c r="E33" s="479" t="s">
        <v>20</v>
      </c>
      <c r="F33" s="474">
        <v>256</v>
      </c>
      <c r="G33" s="474">
        <v>320</v>
      </c>
      <c r="H33" s="427" t="s">
        <v>18</v>
      </c>
      <c r="I33" s="15">
        <v>1</v>
      </c>
      <c r="J33" s="68">
        <v>1</v>
      </c>
      <c r="K33" s="50"/>
      <c r="L33" s="147"/>
      <c r="M33" s="149"/>
      <c r="N33" s="136"/>
    </row>
    <row r="34" spans="2:16" ht="15" thickBot="1" x14ac:dyDescent="0.35">
      <c r="B34" s="477"/>
      <c r="C34" s="478"/>
      <c r="D34" s="475"/>
      <c r="E34" s="480"/>
      <c r="F34" s="475"/>
      <c r="G34" s="475"/>
      <c r="H34" s="49" t="s">
        <v>19</v>
      </c>
      <c r="I34" s="18">
        <v>1</v>
      </c>
      <c r="J34" s="295">
        <v>1</v>
      </c>
      <c r="K34" s="51"/>
      <c r="L34" s="111"/>
      <c r="M34" s="150"/>
      <c r="N34" s="112"/>
    </row>
    <row r="35" spans="2:16" ht="15" thickTop="1" x14ac:dyDescent="0.3"/>
    <row r="36" spans="2:16" x14ac:dyDescent="0.3">
      <c r="O36" s="118">
        <f>SUM(N5:N34)</f>
        <v>0</v>
      </c>
      <c r="P36" s="222" t="s">
        <v>25</v>
      </c>
    </row>
    <row r="37" spans="2:16" x14ac:dyDescent="0.3">
      <c r="C37" s="455"/>
      <c r="D37" s="455"/>
    </row>
    <row r="38" spans="2:16" x14ac:dyDescent="0.3">
      <c r="C38" s="455"/>
      <c r="D38" s="455"/>
    </row>
    <row r="39" spans="2:16" x14ac:dyDescent="0.3">
      <c r="C39" s="455"/>
      <c r="D39" s="455"/>
    </row>
  </sheetData>
  <mergeCells count="75">
    <mergeCell ref="G21:G22"/>
    <mergeCell ref="G27:G28"/>
    <mergeCell ref="E9:E10"/>
    <mergeCell ref="E15:E16"/>
    <mergeCell ref="E21:E22"/>
    <mergeCell ref="E27:E28"/>
    <mergeCell ref="F9:F10"/>
    <mergeCell ref="F15:F16"/>
    <mergeCell ref="F21:F22"/>
    <mergeCell ref="F27:F28"/>
    <mergeCell ref="F25:F26"/>
    <mergeCell ref="G25:G26"/>
    <mergeCell ref="G17:G18"/>
    <mergeCell ref="G11:G12"/>
    <mergeCell ref="G33:G34"/>
    <mergeCell ref="B5:B34"/>
    <mergeCell ref="C29:C34"/>
    <mergeCell ref="D33:D34"/>
    <mergeCell ref="E33:E34"/>
    <mergeCell ref="F33:F34"/>
    <mergeCell ref="D17:D18"/>
    <mergeCell ref="E17:E18"/>
    <mergeCell ref="F17:F18"/>
    <mergeCell ref="E11:E12"/>
    <mergeCell ref="F11:F12"/>
    <mergeCell ref="D13:D14"/>
    <mergeCell ref="E13:E14"/>
    <mergeCell ref="F13:F14"/>
    <mergeCell ref="C5:C10"/>
    <mergeCell ref="C11:C16"/>
    <mergeCell ref="C17:C22"/>
    <mergeCell ref="C23:C28"/>
    <mergeCell ref="D9:D10"/>
    <mergeCell ref="D15:D16"/>
    <mergeCell ref="D21:D22"/>
    <mergeCell ref="D27:D28"/>
    <mergeCell ref="D29:D30"/>
    <mergeCell ref="E29:E30"/>
    <mergeCell ref="F29:F30"/>
    <mergeCell ref="G29:G30"/>
    <mergeCell ref="D31:D32"/>
    <mergeCell ref="E31:E32"/>
    <mergeCell ref="F31:F32"/>
    <mergeCell ref="C3:H3"/>
    <mergeCell ref="D11:D12"/>
    <mergeCell ref="I3:I4"/>
    <mergeCell ref="G31:G32"/>
    <mergeCell ref="G19:G20"/>
    <mergeCell ref="D23:D24"/>
    <mergeCell ref="E23:E24"/>
    <mergeCell ref="F23:F24"/>
    <mergeCell ref="G23:G24"/>
    <mergeCell ref="D25:D26"/>
    <mergeCell ref="E25:E26"/>
    <mergeCell ref="D19:D20"/>
    <mergeCell ref="E19:E20"/>
    <mergeCell ref="F19:F20"/>
    <mergeCell ref="G9:G10"/>
    <mergeCell ref="G15:G16"/>
    <mergeCell ref="L3:N3"/>
    <mergeCell ref="B2:N2"/>
    <mergeCell ref="C37:D37"/>
    <mergeCell ref="C38:D38"/>
    <mergeCell ref="C39:D39"/>
    <mergeCell ref="G13:G14"/>
    <mergeCell ref="J3:J4"/>
    <mergeCell ref="D5:D6"/>
    <mergeCell ref="E5:E6"/>
    <mergeCell ref="F5:F6"/>
    <mergeCell ref="G5:G6"/>
    <mergeCell ref="D7:D8"/>
    <mergeCell ref="E7:E8"/>
    <mergeCell ref="F7:F8"/>
    <mergeCell ref="G7:G8"/>
    <mergeCell ref="B3:B4"/>
  </mergeCells>
  <pageMargins left="0.25" right="0.25" top="0.75" bottom="0.75" header="0.3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B2:Q29"/>
  <sheetViews>
    <sheetView topLeftCell="D1" zoomScale="85" zoomScaleNormal="85" workbookViewId="0">
      <pane ySplit="4" topLeftCell="A9" activePane="bottomLeft" state="frozen"/>
      <selection pane="bottomLeft" activeCell="B1" sqref="B1:O20"/>
    </sheetView>
  </sheetViews>
  <sheetFormatPr defaultRowHeight="14.4" x14ac:dyDescent="0.3"/>
  <cols>
    <col min="1" max="1" width="2.88671875" customWidth="1"/>
    <col min="2" max="2" width="15.109375" customWidth="1"/>
    <col min="3" max="3" width="54.109375" customWidth="1"/>
    <col min="4" max="4" width="53.21875" customWidth="1"/>
    <col min="5" max="5" width="11.5546875" customWidth="1"/>
    <col min="6" max="6" width="13.6640625" customWidth="1"/>
    <col min="7" max="7" width="14.88671875" bestFit="1" customWidth="1"/>
    <col min="8" max="8" width="15.5546875" customWidth="1"/>
    <col min="9" max="9" width="20.109375" customWidth="1"/>
    <col min="10" max="10" width="15.44140625" customWidth="1"/>
    <col min="11" max="11" width="11.21875" customWidth="1"/>
    <col min="12" max="12" width="18.109375" customWidth="1"/>
    <col min="13" max="13" width="15.6640625" customWidth="1"/>
    <col min="14" max="14" width="15.109375" customWidth="1"/>
    <col min="15" max="15" width="15.88671875" customWidth="1"/>
    <col min="16" max="16" width="16.109375" customWidth="1"/>
    <col min="17" max="17" width="17.5546875" customWidth="1"/>
  </cols>
  <sheetData>
    <row r="2" spans="2:15" ht="17.399999999999999" x14ac:dyDescent="0.35">
      <c r="B2" s="609" t="s">
        <v>324</v>
      </c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</row>
    <row r="3" spans="2:15" x14ac:dyDescent="0.3">
      <c r="B3" s="467" t="s">
        <v>1</v>
      </c>
      <c r="C3" s="469" t="s">
        <v>2</v>
      </c>
      <c r="D3" s="470"/>
      <c r="E3" s="458" t="s">
        <v>325</v>
      </c>
      <c r="F3" s="458" t="s">
        <v>326</v>
      </c>
      <c r="G3" s="458" t="s">
        <v>327</v>
      </c>
      <c r="H3" s="458" t="s">
        <v>328</v>
      </c>
      <c r="I3" s="458" t="s">
        <v>329</v>
      </c>
      <c r="J3" s="458" t="s">
        <v>330</v>
      </c>
      <c r="K3" s="458" t="s">
        <v>3</v>
      </c>
      <c r="L3" s="614"/>
      <c r="M3" s="615"/>
      <c r="N3" s="615"/>
      <c r="O3" s="616"/>
    </row>
    <row r="4" spans="2:15" ht="47.7" customHeight="1" thickBot="1" x14ac:dyDescent="0.35">
      <c r="B4" s="468"/>
      <c r="C4" s="417" t="s">
        <v>5</v>
      </c>
      <c r="D4" s="417" t="s">
        <v>331</v>
      </c>
      <c r="E4" s="459"/>
      <c r="F4" s="459"/>
      <c r="G4" s="459"/>
      <c r="H4" s="459"/>
      <c r="I4" s="459"/>
      <c r="J4" s="459"/>
      <c r="K4" s="459"/>
      <c r="L4" s="120" t="s">
        <v>332</v>
      </c>
      <c r="M4" s="120" t="s">
        <v>64</v>
      </c>
      <c r="N4" s="120" t="s">
        <v>333</v>
      </c>
      <c r="O4" s="121" t="s">
        <v>243</v>
      </c>
    </row>
    <row r="5" spans="2:15" ht="43.8" thickTop="1" x14ac:dyDescent="0.3">
      <c r="B5" s="488" t="s">
        <v>334</v>
      </c>
      <c r="C5" s="612" t="s">
        <v>335</v>
      </c>
      <c r="D5" s="45" t="s">
        <v>336</v>
      </c>
      <c r="E5" s="44">
        <v>100</v>
      </c>
      <c r="F5" s="422" t="s">
        <v>108</v>
      </c>
      <c r="G5" s="422" t="s">
        <v>108</v>
      </c>
      <c r="H5" s="422" t="s">
        <v>108</v>
      </c>
      <c r="I5" s="422" t="s">
        <v>108</v>
      </c>
      <c r="J5" s="21">
        <v>1</v>
      </c>
      <c r="K5" s="21">
        <v>6</v>
      </c>
      <c r="L5" s="358"/>
      <c r="M5" s="320"/>
      <c r="N5" s="233"/>
      <c r="O5" s="234"/>
    </row>
    <row r="6" spans="2:15" ht="72" x14ac:dyDescent="0.3">
      <c r="B6" s="539"/>
      <c r="C6" s="612"/>
      <c r="D6" s="440" t="s">
        <v>337</v>
      </c>
      <c r="E6" s="43">
        <v>100</v>
      </c>
      <c r="F6" s="419" t="s">
        <v>108</v>
      </c>
      <c r="G6" s="419" t="s">
        <v>108</v>
      </c>
      <c r="H6" s="419" t="s">
        <v>108</v>
      </c>
      <c r="I6" s="419" t="s">
        <v>108</v>
      </c>
      <c r="J6" s="22">
        <v>1</v>
      </c>
      <c r="K6" s="22">
        <v>6</v>
      </c>
      <c r="L6" s="224"/>
      <c r="M6" s="321"/>
      <c r="N6" s="230"/>
      <c r="O6" s="231"/>
    </row>
    <row r="7" spans="2:15" ht="57.6" x14ac:dyDescent="0.3">
      <c r="B7" s="539"/>
      <c r="C7" s="517" t="s">
        <v>338</v>
      </c>
      <c r="D7" s="432" t="s">
        <v>339</v>
      </c>
      <c r="E7" s="419" t="s">
        <v>108</v>
      </c>
      <c r="F7" s="43">
        <v>1</v>
      </c>
      <c r="G7" s="419" t="s">
        <v>108</v>
      </c>
      <c r="H7" s="419" t="s">
        <v>108</v>
      </c>
      <c r="I7" s="419" t="s">
        <v>108</v>
      </c>
      <c r="J7" s="22">
        <v>1</v>
      </c>
      <c r="K7" s="22">
        <v>6</v>
      </c>
      <c r="L7" s="224"/>
      <c r="M7" s="321"/>
      <c r="N7" s="230"/>
      <c r="O7" s="231"/>
    </row>
    <row r="8" spans="2:15" ht="86.4" x14ac:dyDescent="0.3">
      <c r="B8" s="539"/>
      <c r="C8" s="518"/>
      <c r="D8" s="432" t="s">
        <v>340</v>
      </c>
      <c r="E8" s="419" t="s">
        <v>108</v>
      </c>
      <c r="F8" s="43">
        <v>1</v>
      </c>
      <c r="G8" s="43">
        <v>1</v>
      </c>
      <c r="H8" s="419" t="s">
        <v>108</v>
      </c>
      <c r="I8" s="419" t="s">
        <v>108</v>
      </c>
      <c r="J8" s="22">
        <v>1</v>
      </c>
      <c r="K8" s="22">
        <v>6</v>
      </c>
      <c r="L8" s="224"/>
      <c r="M8" s="321"/>
      <c r="N8" s="230"/>
      <c r="O8" s="231"/>
    </row>
    <row r="9" spans="2:15" ht="72" x14ac:dyDescent="0.3">
      <c r="B9" s="539"/>
      <c r="C9" s="519"/>
      <c r="D9" s="432" t="s">
        <v>341</v>
      </c>
      <c r="E9" s="419" t="s">
        <v>108</v>
      </c>
      <c r="F9" s="43">
        <v>1</v>
      </c>
      <c r="G9" s="43">
        <v>1</v>
      </c>
      <c r="H9" s="419" t="s">
        <v>108</v>
      </c>
      <c r="I9" s="419" t="s">
        <v>108</v>
      </c>
      <c r="J9" s="22">
        <v>1</v>
      </c>
      <c r="K9" s="22">
        <v>6</v>
      </c>
      <c r="L9" s="224"/>
      <c r="M9" s="321"/>
      <c r="N9" s="230"/>
      <c r="O9" s="231"/>
    </row>
    <row r="10" spans="2:15" ht="28.8" x14ac:dyDescent="0.3">
      <c r="B10" s="539"/>
      <c r="C10" s="611" t="s">
        <v>342</v>
      </c>
      <c r="D10" s="421" t="s">
        <v>343</v>
      </c>
      <c r="E10" s="43">
        <v>100000</v>
      </c>
      <c r="F10" s="419" t="s">
        <v>108</v>
      </c>
      <c r="G10" s="419" t="s">
        <v>108</v>
      </c>
      <c r="H10" s="419" t="s">
        <v>108</v>
      </c>
      <c r="I10" s="419" t="s">
        <v>108</v>
      </c>
      <c r="J10" s="22">
        <v>1</v>
      </c>
      <c r="K10" s="22">
        <v>3</v>
      </c>
      <c r="L10" s="224"/>
      <c r="M10" s="321"/>
      <c r="N10" s="230"/>
      <c r="O10" s="231"/>
    </row>
    <row r="11" spans="2:15" ht="57.6" x14ac:dyDescent="0.3">
      <c r="B11" s="539"/>
      <c r="C11" s="612"/>
      <c r="D11" s="421" t="s">
        <v>344</v>
      </c>
      <c r="E11" s="43">
        <v>200000</v>
      </c>
      <c r="F11" s="419" t="s">
        <v>108</v>
      </c>
      <c r="G11" s="419" t="s">
        <v>108</v>
      </c>
      <c r="H11" s="419" t="s">
        <v>108</v>
      </c>
      <c r="I11" s="419" t="s">
        <v>108</v>
      </c>
      <c r="J11" s="22">
        <v>1</v>
      </c>
      <c r="K11" s="22">
        <v>3</v>
      </c>
      <c r="L11" s="224"/>
      <c r="M11" s="321"/>
      <c r="N11" s="230"/>
      <c r="O11" s="231"/>
    </row>
    <row r="12" spans="2:15" ht="57.6" x14ac:dyDescent="0.3">
      <c r="B12" s="539"/>
      <c r="C12" s="613"/>
      <c r="D12" s="421" t="s">
        <v>345</v>
      </c>
      <c r="E12" s="43">
        <v>200000</v>
      </c>
      <c r="F12" s="419" t="s">
        <v>108</v>
      </c>
      <c r="G12" s="419" t="s">
        <v>108</v>
      </c>
      <c r="H12" s="419" t="s">
        <v>108</v>
      </c>
      <c r="I12" s="419" t="s">
        <v>108</v>
      </c>
      <c r="J12" s="22">
        <v>1</v>
      </c>
      <c r="K12" s="22">
        <v>3</v>
      </c>
      <c r="L12" s="224"/>
      <c r="M12" s="321"/>
      <c r="N12" s="230"/>
      <c r="O12" s="231"/>
    </row>
    <row r="13" spans="2:15" ht="28.8" x14ac:dyDescent="0.3">
      <c r="B13" s="539"/>
      <c r="C13" s="429" t="s">
        <v>346</v>
      </c>
      <c r="D13" s="421" t="s">
        <v>347</v>
      </c>
      <c r="E13" s="419" t="s">
        <v>108</v>
      </c>
      <c r="F13" s="419" t="s">
        <v>108</v>
      </c>
      <c r="G13" s="419" t="s">
        <v>108</v>
      </c>
      <c r="H13" s="27">
        <v>3</v>
      </c>
      <c r="I13" s="27">
        <v>10</v>
      </c>
      <c r="J13" s="22">
        <v>1</v>
      </c>
      <c r="K13" s="22">
        <v>6</v>
      </c>
      <c r="L13" s="224"/>
      <c r="M13" s="321"/>
      <c r="N13" s="230"/>
      <c r="O13" s="231"/>
    </row>
    <row r="14" spans="2:15" x14ac:dyDescent="0.3">
      <c r="B14" s="539"/>
      <c r="C14" s="517" t="s">
        <v>348</v>
      </c>
      <c r="D14" s="421" t="s">
        <v>349</v>
      </c>
      <c r="E14" s="419"/>
      <c r="F14" s="419"/>
      <c r="G14" s="419"/>
      <c r="H14" s="419" t="s">
        <v>108</v>
      </c>
      <c r="I14" s="419" t="s">
        <v>108</v>
      </c>
      <c r="J14" s="22">
        <v>10</v>
      </c>
      <c r="K14" s="22">
        <v>3</v>
      </c>
      <c r="L14" s="224"/>
      <c r="M14" s="321"/>
      <c r="N14" s="230"/>
      <c r="O14" s="231"/>
    </row>
    <row r="15" spans="2:15" x14ac:dyDescent="0.3">
      <c r="B15" s="539"/>
      <c r="C15" s="612"/>
      <c r="D15" s="421" t="s">
        <v>350</v>
      </c>
      <c r="E15" s="419"/>
      <c r="F15" s="419"/>
      <c r="G15" s="419"/>
      <c r="H15" s="419" t="s">
        <v>108</v>
      </c>
      <c r="I15" s="419" t="s">
        <v>108</v>
      </c>
      <c r="J15" s="22">
        <v>2</v>
      </c>
      <c r="K15" s="22">
        <v>3</v>
      </c>
      <c r="L15" s="224"/>
      <c r="M15" s="321"/>
      <c r="N15" s="230"/>
      <c r="O15" s="231"/>
    </row>
    <row r="16" spans="2:15" x14ac:dyDescent="0.3">
      <c r="B16" s="539"/>
      <c r="C16" s="613"/>
      <c r="D16" s="421" t="s">
        <v>351</v>
      </c>
      <c r="E16" s="419"/>
      <c r="F16" s="419"/>
      <c r="G16" s="419"/>
      <c r="H16" s="419" t="s">
        <v>108</v>
      </c>
      <c r="I16" s="322">
        <v>500000000</v>
      </c>
      <c r="J16" s="419" t="s">
        <v>108</v>
      </c>
      <c r="K16" s="419" t="s">
        <v>108</v>
      </c>
      <c r="L16" s="321"/>
      <c r="M16" s="224"/>
      <c r="N16" s="225"/>
      <c r="O16" s="231"/>
    </row>
    <row r="17" spans="2:17" x14ac:dyDescent="0.3">
      <c r="B17" s="539"/>
      <c r="C17" s="429" t="s">
        <v>352</v>
      </c>
      <c r="D17" s="35" t="s">
        <v>353</v>
      </c>
      <c r="E17" s="419" t="s">
        <v>108</v>
      </c>
      <c r="F17" s="419" t="s">
        <v>108</v>
      </c>
      <c r="G17" s="419" t="s">
        <v>108</v>
      </c>
      <c r="H17" s="419" t="s">
        <v>108</v>
      </c>
      <c r="I17" s="419" t="s">
        <v>108</v>
      </c>
      <c r="J17" s="419" t="s">
        <v>108</v>
      </c>
      <c r="K17" s="419" t="s">
        <v>108</v>
      </c>
      <c r="L17" s="224"/>
      <c r="M17" s="224"/>
      <c r="N17" s="225"/>
      <c r="O17" s="226"/>
    </row>
    <row r="18" spans="2:17" x14ac:dyDescent="0.3">
      <c r="B18" s="539"/>
      <c r="C18" s="429" t="s">
        <v>116</v>
      </c>
      <c r="D18" s="35" t="s">
        <v>353</v>
      </c>
      <c r="E18" s="419" t="s">
        <v>108</v>
      </c>
      <c r="F18" s="419" t="s">
        <v>108</v>
      </c>
      <c r="G18" s="419" t="s">
        <v>108</v>
      </c>
      <c r="H18" s="419" t="s">
        <v>108</v>
      </c>
      <c r="I18" s="419" t="s">
        <v>108</v>
      </c>
      <c r="J18" s="419" t="s">
        <v>108</v>
      </c>
      <c r="K18" s="419" t="s">
        <v>108</v>
      </c>
      <c r="L18" s="224"/>
      <c r="M18" s="224"/>
      <c r="N18" s="225"/>
      <c r="O18" s="226"/>
    </row>
    <row r="19" spans="2:17" x14ac:dyDescent="0.3">
      <c r="B19" s="539"/>
      <c r="C19" s="32" t="s">
        <v>354</v>
      </c>
      <c r="D19" s="35" t="s">
        <v>353</v>
      </c>
      <c r="E19" s="419" t="s">
        <v>108</v>
      </c>
      <c r="F19" s="419" t="s">
        <v>108</v>
      </c>
      <c r="G19" s="419" t="s">
        <v>108</v>
      </c>
      <c r="H19" s="419" t="s">
        <v>108</v>
      </c>
      <c r="I19" s="419" t="s">
        <v>108</v>
      </c>
      <c r="J19" s="419" t="s">
        <v>108</v>
      </c>
      <c r="K19" s="419" t="s">
        <v>108</v>
      </c>
      <c r="L19" s="224"/>
      <c r="M19" s="224"/>
      <c r="N19" s="225"/>
      <c r="O19" s="226"/>
    </row>
    <row r="20" spans="2:17" ht="15" thickBot="1" x14ac:dyDescent="0.35">
      <c r="B20" s="540"/>
      <c r="C20" s="431" t="s">
        <v>355</v>
      </c>
      <c r="D20" s="34" t="s">
        <v>353</v>
      </c>
      <c r="E20" s="420" t="s">
        <v>108</v>
      </c>
      <c r="F20" s="420" t="s">
        <v>108</v>
      </c>
      <c r="G20" s="420" t="s">
        <v>108</v>
      </c>
      <c r="H20" s="420" t="s">
        <v>108</v>
      </c>
      <c r="I20" s="420" t="s">
        <v>108</v>
      </c>
      <c r="J20" s="420" t="s">
        <v>108</v>
      </c>
      <c r="K20" s="420" t="s">
        <v>108</v>
      </c>
      <c r="L20" s="227"/>
      <c r="M20" s="227"/>
      <c r="N20" s="228"/>
      <c r="O20" s="229"/>
    </row>
    <row r="21" spans="2:17" ht="15" thickTop="1" x14ac:dyDescent="0.3"/>
    <row r="22" spans="2:17" x14ac:dyDescent="0.3">
      <c r="P22" s="118">
        <f>SUM(O5:O16)</f>
        <v>0</v>
      </c>
      <c r="Q22" s="219" t="s">
        <v>25</v>
      </c>
    </row>
    <row r="23" spans="2:17" x14ac:dyDescent="0.3">
      <c r="C23" s="455"/>
      <c r="D23" s="455"/>
    </row>
    <row r="24" spans="2:17" x14ac:dyDescent="0.3">
      <c r="C24" s="455"/>
      <c r="D24" s="455"/>
    </row>
    <row r="25" spans="2:17" x14ac:dyDescent="0.3">
      <c r="C25" s="455"/>
      <c r="D25" s="455"/>
    </row>
    <row r="28" spans="2:17" x14ac:dyDescent="0.3">
      <c r="C28" s="294"/>
      <c r="D28" s="522"/>
      <c r="E28" s="522"/>
      <c r="F28" s="522"/>
      <c r="G28" s="522"/>
      <c r="H28" s="522"/>
      <c r="I28" s="522"/>
      <c r="J28" s="522"/>
    </row>
    <row r="29" spans="2:17" x14ac:dyDescent="0.3">
      <c r="D29" s="522"/>
      <c r="E29" s="522"/>
      <c r="F29" s="522"/>
      <c r="G29" s="522"/>
      <c r="H29" s="522"/>
      <c r="I29" s="522"/>
      <c r="J29" s="522"/>
    </row>
  </sheetData>
  <mergeCells count="20">
    <mergeCell ref="C3:D3"/>
    <mergeCell ref="C14:C16"/>
    <mergeCell ref="I3:I4"/>
    <mergeCell ref="L3:O3"/>
    <mergeCell ref="D28:J29"/>
    <mergeCell ref="C23:D23"/>
    <mergeCell ref="C24:D24"/>
    <mergeCell ref="C25:D25"/>
    <mergeCell ref="B2:O2"/>
    <mergeCell ref="K3:K4"/>
    <mergeCell ref="C10:C12"/>
    <mergeCell ref="C7:C9"/>
    <mergeCell ref="F3:F4"/>
    <mergeCell ref="B5:B20"/>
    <mergeCell ref="C5:C6"/>
    <mergeCell ref="E3:E4"/>
    <mergeCell ref="G3:G4"/>
    <mergeCell ref="J3:J4"/>
    <mergeCell ref="H3:H4"/>
    <mergeCell ref="B3:B4"/>
  </mergeCells>
  <pageMargins left="0.25" right="0.25" top="0.75" bottom="0.75" header="0.3" footer="0.3"/>
  <pageSetup paperSize="9" scale="4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B1:O23"/>
  <sheetViews>
    <sheetView topLeftCell="E1" zoomScaleNormal="100" workbookViewId="0">
      <pane ySplit="4" topLeftCell="A9" activePane="bottomLeft" state="frozen"/>
      <selection pane="bottomLeft" activeCell="B1" sqref="B1:M14"/>
    </sheetView>
  </sheetViews>
  <sheetFormatPr defaultRowHeight="14.4" x14ac:dyDescent="0.3"/>
  <cols>
    <col min="1" max="1" width="3.21875" customWidth="1"/>
    <col min="2" max="2" width="11.88671875" customWidth="1"/>
    <col min="3" max="3" width="19.21875" customWidth="1"/>
    <col min="4" max="4" width="63.6640625" customWidth="1"/>
    <col min="5" max="5" width="17.88671875" customWidth="1"/>
    <col min="6" max="6" width="13.109375" customWidth="1"/>
    <col min="7" max="7" width="11.6640625" customWidth="1"/>
    <col min="8" max="8" width="9.44140625" customWidth="1"/>
    <col min="9" max="9" width="14" customWidth="1"/>
    <col min="10" max="10" width="15.6640625" customWidth="1"/>
    <col min="11" max="11" width="19.109375" customWidth="1"/>
    <col min="12" max="12" width="15.6640625" customWidth="1"/>
    <col min="13" max="13" width="16.21875" customWidth="1"/>
    <col min="14" max="15" width="18.88671875" customWidth="1"/>
  </cols>
  <sheetData>
    <row r="1" spans="2:15" ht="15" thickBot="1" x14ac:dyDescent="0.35"/>
    <row r="2" spans="2:15" ht="18" thickTop="1" x14ac:dyDescent="0.35">
      <c r="B2" s="562" t="s">
        <v>356</v>
      </c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4"/>
    </row>
    <row r="3" spans="2:15" ht="33" customHeight="1" x14ac:dyDescent="0.3">
      <c r="B3" s="467" t="s">
        <v>1</v>
      </c>
      <c r="C3" s="469" t="s">
        <v>2</v>
      </c>
      <c r="D3" s="470"/>
      <c r="E3" s="458" t="s">
        <v>357</v>
      </c>
      <c r="F3" s="505" t="s">
        <v>358</v>
      </c>
      <c r="G3" s="458" t="s">
        <v>359</v>
      </c>
      <c r="H3" s="458" t="s">
        <v>3</v>
      </c>
      <c r="I3" s="498"/>
      <c r="J3" s="498"/>
      <c r="K3" s="498"/>
      <c r="L3" s="498"/>
      <c r="M3" s="481"/>
    </row>
    <row r="4" spans="2:15" ht="33" customHeight="1" thickBot="1" x14ac:dyDescent="0.35">
      <c r="B4" s="468"/>
      <c r="C4" s="417" t="s">
        <v>5</v>
      </c>
      <c r="D4" s="417" t="s">
        <v>102</v>
      </c>
      <c r="E4" s="459"/>
      <c r="F4" s="506"/>
      <c r="G4" s="459"/>
      <c r="H4" s="459"/>
      <c r="I4" s="120" t="s">
        <v>360</v>
      </c>
      <c r="J4" s="120" t="s">
        <v>64</v>
      </c>
      <c r="K4" s="120" t="s">
        <v>361</v>
      </c>
      <c r="L4" s="120" t="s">
        <v>333</v>
      </c>
      <c r="M4" s="121" t="s">
        <v>243</v>
      </c>
    </row>
    <row r="5" spans="2:15" ht="15" thickTop="1" x14ac:dyDescent="0.3">
      <c r="B5" s="488" t="s">
        <v>362</v>
      </c>
      <c r="C5" s="617" t="s">
        <v>363</v>
      </c>
      <c r="D5" s="32" t="s">
        <v>47</v>
      </c>
      <c r="E5" s="30"/>
      <c r="F5" s="422" t="s">
        <v>108</v>
      </c>
      <c r="G5" s="21">
        <v>1</v>
      </c>
      <c r="H5" s="21">
        <v>1</v>
      </c>
      <c r="I5" s="235"/>
      <c r="J5" s="233"/>
      <c r="K5" s="235"/>
      <c r="L5" s="233"/>
      <c r="M5" s="123"/>
    </row>
    <row r="6" spans="2:15" ht="100.8" x14ac:dyDescent="0.3">
      <c r="B6" s="539"/>
      <c r="C6" s="612"/>
      <c r="D6" s="441" t="s">
        <v>364</v>
      </c>
      <c r="E6" s="27">
        <v>10000</v>
      </c>
      <c r="F6" s="27">
        <v>100</v>
      </c>
      <c r="G6" s="22">
        <v>1</v>
      </c>
      <c r="H6" s="22">
        <v>1</v>
      </c>
      <c r="I6" s="225"/>
      <c r="J6" s="230"/>
      <c r="K6" s="225"/>
      <c r="L6" s="230"/>
      <c r="M6" s="125"/>
    </row>
    <row r="7" spans="2:15" ht="28.8" x14ac:dyDescent="0.3">
      <c r="B7" s="539"/>
      <c r="C7" s="613"/>
      <c r="D7" s="29" t="s">
        <v>365</v>
      </c>
      <c r="E7" s="419" t="s">
        <v>108</v>
      </c>
      <c r="F7" s="27">
        <v>50</v>
      </c>
      <c r="G7" s="22">
        <v>1</v>
      </c>
      <c r="H7" s="22">
        <v>1</v>
      </c>
      <c r="I7" s="230"/>
      <c r="J7" s="230"/>
      <c r="K7" s="230"/>
      <c r="L7" s="230"/>
      <c r="M7" s="125"/>
    </row>
    <row r="8" spans="2:15" ht="57.6" x14ac:dyDescent="0.3">
      <c r="B8" s="539"/>
      <c r="C8" s="611" t="s">
        <v>366</v>
      </c>
      <c r="D8" s="35" t="s">
        <v>367</v>
      </c>
      <c r="E8" s="27">
        <v>500000</v>
      </c>
      <c r="F8" s="27">
        <v>100</v>
      </c>
      <c r="G8" s="22">
        <v>1</v>
      </c>
      <c r="H8" s="22">
        <v>1</v>
      </c>
      <c r="I8" s="230"/>
      <c r="J8" s="230"/>
      <c r="K8" s="230"/>
      <c r="L8" s="230"/>
      <c r="M8" s="125"/>
    </row>
    <row r="9" spans="2:15" ht="57.6" x14ac:dyDescent="0.3">
      <c r="B9" s="539"/>
      <c r="C9" s="613"/>
      <c r="D9" s="35" t="s">
        <v>368</v>
      </c>
      <c r="E9" s="419" t="s">
        <v>108</v>
      </c>
      <c r="F9" s="27">
        <v>4</v>
      </c>
      <c r="G9" s="22">
        <v>1</v>
      </c>
      <c r="H9" s="22">
        <v>1</v>
      </c>
      <c r="I9" s="230"/>
      <c r="J9" s="230"/>
      <c r="K9" s="230"/>
      <c r="L9" s="230"/>
      <c r="M9" s="125"/>
    </row>
    <row r="10" spans="2:15" ht="28.8" x14ac:dyDescent="0.3">
      <c r="B10" s="539"/>
      <c r="C10" s="32" t="s">
        <v>369</v>
      </c>
      <c r="D10" s="33" t="s">
        <v>370</v>
      </c>
      <c r="E10" s="27">
        <v>1000</v>
      </c>
      <c r="F10" s="419" t="s">
        <v>108</v>
      </c>
      <c r="G10" s="22">
        <v>1</v>
      </c>
      <c r="H10" s="22">
        <v>1</v>
      </c>
      <c r="I10" s="225"/>
      <c r="J10" s="230"/>
      <c r="K10" s="225"/>
      <c r="L10" s="230"/>
      <c r="M10" s="125"/>
    </row>
    <row r="11" spans="2:15" ht="72" x14ac:dyDescent="0.3">
      <c r="B11" s="539"/>
      <c r="C11" s="513" t="s">
        <v>371</v>
      </c>
      <c r="D11" s="29" t="s">
        <v>372</v>
      </c>
      <c r="E11" s="419" t="s">
        <v>108</v>
      </c>
      <c r="F11" s="27">
        <v>3</v>
      </c>
      <c r="G11" s="22">
        <v>1</v>
      </c>
      <c r="H11" s="22">
        <v>1</v>
      </c>
      <c r="I11" s="230"/>
      <c r="J11" s="230"/>
      <c r="K11" s="230"/>
      <c r="L11" s="230"/>
      <c r="M11" s="125"/>
    </row>
    <row r="12" spans="2:15" ht="43.2" x14ac:dyDescent="0.3">
      <c r="B12" s="539"/>
      <c r="C12" s="513"/>
      <c r="D12" s="29" t="s">
        <v>373</v>
      </c>
      <c r="E12" s="419" t="s">
        <v>108</v>
      </c>
      <c r="F12" s="27">
        <v>5</v>
      </c>
      <c r="G12" s="22">
        <v>1</v>
      </c>
      <c r="H12" s="22">
        <v>1</v>
      </c>
      <c r="I12" s="230"/>
      <c r="J12" s="230"/>
      <c r="K12" s="230"/>
      <c r="L12" s="230"/>
      <c r="M12" s="125"/>
    </row>
    <row r="13" spans="2:15" ht="43.2" x14ac:dyDescent="0.3">
      <c r="B13" s="539"/>
      <c r="C13" s="503"/>
      <c r="D13" s="29" t="s">
        <v>374</v>
      </c>
      <c r="E13" s="419" t="s">
        <v>108</v>
      </c>
      <c r="F13" s="27">
        <v>3</v>
      </c>
      <c r="G13" s="22">
        <v>1</v>
      </c>
      <c r="H13" s="22">
        <v>1</v>
      </c>
      <c r="I13" s="230"/>
      <c r="J13" s="230"/>
      <c r="K13" s="230"/>
      <c r="L13" s="230"/>
      <c r="M13" s="125"/>
    </row>
    <row r="14" spans="2:15" ht="43.8" thickBot="1" x14ac:dyDescent="0.35">
      <c r="B14" s="540"/>
      <c r="C14" s="542"/>
      <c r="D14" s="42" t="s">
        <v>375</v>
      </c>
      <c r="E14" s="420" t="s">
        <v>108</v>
      </c>
      <c r="F14" s="31">
        <v>2</v>
      </c>
      <c r="G14" s="23">
        <v>1</v>
      </c>
      <c r="H14" s="23">
        <v>1</v>
      </c>
      <c r="I14" s="232"/>
      <c r="J14" s="232"/>
      <c r="K14" s="232"/>
      <c r="L14" s="232"/>
      <c r="M14" s="117"/>
    </row>
    <row r="15" spans="2:15" ht="15" thickTop="1" x14ac:dyDescent="0.3"/>
    <row r="16" spans="2:15" x14ac:dyDescent="0.3">
      <c r="N16" s="118">
        <f>SUM(M5:M14)</f>
        <v>0</v>
      </c>
      <c r="O16" s="219" t="s">
        <v>25</v>
      </c>
    </row>
    <row r="17" spans="3:9" x14ac:dyDescent="0.3">
      <c r="C17" s="455"/>
      <c r="D17" s="455"/>
    </row>
    <row r="18" spans="3:9" x14ac:dyDescent="0.3">
      <c r="C18" s="455"/>
      <c r="D18" s="455"/>
    </row>
    <row r="19" spans="3:9" x14ac:dyDescent="0.3">
      <c r="C19" s="455"/>
      <c r="D19" s="455"/>
    </row>
    <row r="22" spans="3:9" x14ac:dyDescent="0.3">
      <c r="C22" s="294"/>
      <c r="D22" s="522"/>
      <c r="E22" s="522"/>
      <c r="F22" s="522"/>
      <c r="G22" s="522"/>
      <c r="H22" s="522"/>
      <c r="I22" s="522"/>
    </row>
    <row r="23" spans="3:9" x14ac:dyDescent="0.3">
      <c r="D23" s="522"/>
      <c r="E23" s="522"/>
      <c r="F23" s="522"/>
      <c r="G23" s="522"/>
      <c r="H23" s="522"/>
      <c r="I23" s="522"/>
    </row>
  </sheetData>
  <mergeCells count="16">
    <mergeCell ref="D22:I23"/>
    <mergeCell ref="E3:E4"/>
    <mergeCell ref="G3:G4"/>
    <mergeCell ref="H3:H4"/>
    <mergeCell ref="I3:M3"/>
    <mergeCell ref="B2:M2"/>
    <mergeCell ref="F3:F4"/>
    <mergeCell ref="C17:D17"/>
    <mergeCell ref="C18:D18"/>
    <mergeCell ref="C19:D19"/>
    <mergeCell ref="B3:B4"/>
    <mergeCell ref="C3:D3"/>
    <mergeCell ref="B5:B14"/>
    <mergeCell ref="C11:C14"/>
    <mergeCell ref="C5:C7"/>
    <mergeCell ref="C8:C9"/>
  </mergeCells>
  <pageMargins left="0.25" right="0.25" top="0.75" bottom="0.75" header="0.3" footer="0.3"/>
  <pageSetup paperSize="9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B1:AF85"/>
  <sheetViews>
    <sheetView workbookViewId="0">
      <selection activeCell="B1" sqref="B1:AD76"/>
    </sheetView>
  </sheetViews>
  <sheetFormatPr defaultRowHeight="14.4" x14ac:dyDescent="0.3"/>
  <cols>
    <col min="1" max="1" width="2.109375" customWidth="1"/>
    <col min="2" max="2" width="19.109375" customWidth="1"/>
    <col min="3" max="3" width="52.44140625" customWidth="1"/>
    <col min="4" max="4" width="28.44140625" customWidth="1"/>
    <col min="5" max="5" width="14.44140625" customWidth="1"/>
    <col min="6" max="6" width="13.21875" customWidth="1"/>
    <col min="7" max="7" width="15.6640625" customWidth="1"/>
    <col min="8" max="8" width="15.21875" customWidth="1"/>
    <col min="9" max="9" width="15.6640625" customWidth="1"/>
    <col min="10" max="10" width="14.88671875" customWidth="1"/>
    <col min="11" max="11" width="16.6640625" customWidth="1"/>
    <col min="12" max="12" width="16.109375" customWidth="1"/>
    <col min="13" max="13" width="16.88671875" customWidth="1"/>
    <col min="14" max="14" width="14.5546875" customWidth="1"/>
    <col min="15" max="15" width="16.109375" customWidth="1"/>
    <col min="16" max="16" width="13" customWidth="1"/>
    <col min="17" max="17" width="15.6640625" customWidth="1"/>
    <col min="18" max="18" width="14" customWidth="1"/>
    <col min="19" max="19" width="11" customWidth="1"/>
    <col min="20" max="20" width="11.88671875" customWidth="1"/>
    <col min="21" max="21" width="11.5546875" customWidth="1"/>
    <col min="22" max="22" width="12.21875" customWidth="1"/>
    <col min="23" max="23" width="11" customWidth="1"/>
    <col min="24" max="24" width="9.109375" customWidth="1"/>
    <col min="25" max="25" width="8.88671875" customWidth="1"/>
    <col min="26" max="26" width="11.44140625" customWidth="1"/>
    <col min="27" max="27" width="12.21875" customWidth="1"/>
    <col min="28" max="28" width="11.109375" customWidth="1"/>
    <col min="29" max="29" width="11.5546875" customWidth="1"/>
    <col min="30" max="30" width="14.21875" customWidth="1"/>
    <col min="31" max="31" width="15.88671875" customWidth="1"/>
    <col min="32" max="32" width="18" customWidth="1"/>
  </cols>
  <sheetData>
    <row r="1" spans="2:32" ht="15" thickBot="1" x14ac:dyDescent="0.35"/>
    <row r="2" spans="2:32" ht="18" thickTop="1" x14ac:dyDescent="0.3">
      <c r="B2" s="452" t="s">
        <v>376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T2" s="453"/>
      <c r="U2" s="453"/>
      <c r="V2" s="453"/>
      <c r="W2" s="453"/>
      <c r="X2" s="453"/>
      <c r="Y2" s="453"/>
      <c r="Z2" s="453"/>
      <c r="AA2" s="453"/>
      <c r="AB2" s="453"/>
      <c r="AC2" s="453"/>
      <c r="AD2" s="454"/>
    </row>
    <row r="3" spans="2:32" ht="51" customHeight="1" x14ac:dyDescent="0.3">
      <c r="B3" s="411" t="s">
        <v>1</v>
      </c>
      <c r="C3" s="636" t="s">
        <v>28</v>
      </c>
      <c r="D3" s="636"/>
      <c r="E3" s="430" t="s">
        <v>377</v>
      </c>
      <c r="F3" s="283" t="s">
        <v>378</v>
      </c>
      <c r="G3" s="283" t="s">
        <v>379</v>
      </c>
      <c r="H3" s="283" t="s">
        <v>380</v>
      </c>
      <c r="I3" s="283" t="s">
        <v>381</v>
      </c>
      <c r="J3" s="430" t="s">
        <v>382</v>
      </c>
      <c r="K3" s="283" t="s">
        <v>383</v>
      </c>
      <c r="L3" s="283" t="s">
        <v>384</v>
      </c>
      <c r="M3" s="283" t="s">
        <v>385</v>
      </c>
      <c r="N3" s="283" t="s">
        <v>386</v>
      </c>
      <c r="O3" s="284" t="s">
        <v>387</v>
      </c>
      <c r="P3" s="284" t="s">
        <v>388</v>
      </c>
      <c r="Q3" s="284" t="s">
        <v>389</v>
      </c>
      <c r="R3" s="284" t="s">
        <v>390</v>
      </c>
      <c r="S3" s="284" t="s">
        <v>391</v>
      </c>
      <c r="T3" s="284" t="s">
        <v>392</v>
      </c>
      <c r="U3" s="284" t="s">
        <v>393</v>
      </c>
      <c r="V3" s="284" t="s">
        <v>394</v>
      </c>
      <c r="W3" s="284" t="s">
        <v>395</v>
      </c>
      <c r="X3" s="284" t="s">
        <v>396</v>
      </c>
      <c r="Y3" s="284" t="s">
        <v>397</v>
      </c>
      <c r="Z3" s="284" t="s">
        <v>398</v>
      </c>
      <c r="AA3" s="284" t="s">
        <v>399</v>
      </c>
      <c r="AB3" s="284" t="s">
        <v>400</v>
      </c>
      <c r="AC3" s="284" t="s">
        <v>401</v>
      </c>
      <c r="AD3" s="285" t="s">
        <v>243</v>
      </c>
    </row>
    <row r="4" spans="2:32" x14ac:dyDescent="0.3">
      <c r="B4" s="628" t="s">
        <v>376</v>
      </c>
      <c r="C4" s="513" t="s">
        <v>402</v>
      </c>
      <c r="D4" s="56" t="s">
        <v>403</v>
      </c>
      <c r="E4" s="85" t="s">
        <v>404</v>
      </c>
      <c r="F4" s="264">
        <v>10000</v>
      </c>
      <c r="G4" s="65">
        <v>100</v>
      </c>
      <c r="H4" s="65">
        <v>100</v>
      </c>
      <c r="I4" s="65">
        <v>100</v>
      </c>
      <c r="J4" s="85">
        <v>8</v>
      </c>
      <c r="K4" s="65">
        <v>2</v>
      </c>
      <c r="L4" s="65">
        <v>500</v>
      </c>
      <c r="M4" s="264">
        <v>1000000</v>
      </c>
      <c r="N4" s="264">
        <v>1000000000</v>
      </c>
      <c r="O4" s="296"/>
      <c r="P4" s="296"/>
      <c r="Q4" s="296"/>
      <c r="R4" s="296"/>
      <c r="S4" s="178"/>
      <c r="T4" s="297"/>
      <c r="U4" s="297"/>
      <c r="V4" s="296"/>
      <c r="W4" s="296"/>
      <c r="X4" s="296"/>
      <c r="Y4" s="296"/>
      <c r="Z4" s="296"/>
      <c r="AA4" s="296"/>
      <c r="AB4" s="296"/>
      <c r="AC4" s="296"/>
      <c r="AD4" s="114"/>
    </row>
    <row r="5" spans="2:32" x14ac:dyDescent="0.3">
      <c r="B5" s="628"/>
      <c r="C5" s="513"/>
      <c r="D5" s="56" t="s">
        <v>405</v>
      </c>
      <c r="E5" s="85" t="s">
        <v>404</v>
      </c>
      <c r="F5" s="264">
        <v>10000</v>
      </c>
      <c r="G5" s="65">
        <v>100</v>
      </c>
      <c r="H5" s="65">
        <v>100</v>
      </c>
      <c r="I5" s="65">
        <v>100</v>
      </c>
      <c r="J5" s="85">
        <v>8</v>
      </c>
      <c r="K5" s="65">
        <v>3</v>
      </c>
      <c r="L5" s="65">
        <v>500</v>
      </c>
      <c r="M5" s="264">
        <v>1000000</v>
      </c>
      <c r="N5" s="264">
        <v>1000000000</v>
      </c>
      <c r="O5" s="296"/>
      <c r="P5" s="296"/>
      <c r="Q5" s="296"/>
      <c r="R5" s="296"/>
      <c r="S5" s="178"/>
      <c r="T5" s="297"/>
      <c r="U5" s="297"/>
      <c r="V5" s="296"/>
      <c r="W5" s="296"/>
      <c r="X5" s="296"/>
      <c r="Y5" s="296"/>
      <c r="Z5" s="296"/>
      <c r="AA5" s="296"/>
      <c r="AB5" s="296"/>
      <c r="AC5" s="296"/>
      <c r="AD5" s="114"/>
    </row>
    <row r="6" spans="2:32" x14ac:dyDescent="0.3">
      <c r="B6" s="628"/>
      <c r="C6" s="513"/>
      <c r="D6" s="56" t="s">
        <v>406</v>
      </c>
      <c r="E6" s="85" t="s">
        <v>404</v>
      </c>
      <c r="F6" s="264">
        <v>10000</v>
      </c>
      <c r="G6" s="65">
        <v>100</v>
      </c>
      <c r="H6" s="65">
        <v>100</v>
      </c>
      <c r="I6" s="65">
        <v>100</v>
      </c>
      <c r="J6" s="85">
        <v>8</v>
      </c>
      <c r="K6" s="65">
        <v>1</v>
      </c>
      <c r="L6" s="65">
        <v>500</v>
      </c>
      <c r="M6" s="264">
        <v>1000000</v>
      </c>
      <c r="N6" s="264">
        <v>1000000000</v>
      </c>
      <c r="O6" s="296"/>
      <c r="P6" s="296"/>
      <c r="Q6" s="296"/>
      <c r="R6" s="296"/>
      <c r="S6" s="178"/>
      <c r="T6" s="297"/>
      <c r="U6" s="297"/>
      <c r="V6" s="296"/>
      <c r="W6" s="296"/>
      <c r="X6" s="296"/>
      <c r="Y6" s="296"/>
      <c r="Z6" s="296"/>
      <c r="AA6" s="296"/>
      <c r="AB6" s="296"/>
      <c r="AC6" s="296"/>
      <c r="AD6" s="114"/>
    </row>
    <row r="7" spans="2:32" x14ac:dyDescent="0.3">
      <c r="B7" s="628"/>
      <c r="C7" s="513" t="s">
        <v>407</v>
      </c>
      <c r="D7" s="56" t="s">
        <v>408</v>
      </c>
      <c r="E7" s="85" t="s">
        <v>409</v>
      </c>
      <c r="F7" s="264">
        <v>10000</v>
      </c>
      <c r="G7" s="65">
        <v>100</v>
      </c>
      <c r="H7" s="65">
        <v>100</v>
      </c>
      <c r="I7" s="65">
        <v>100</v>
      </c>
      <c r="J7" s="85">
        <v>8</v>
      </c>
      <c r="K7" s="65">
        <v>2</v>
      </c>
      <c r="L7" s="65">
        <v>500</v>
      </c>
      <c r="M7" s="264">
        <v>2000000</v>
      </c>
      <c r="N7" s="264">
        <v>1000000000</v>
      </c>
      <c r="O7" s="296"/>
      <c r="P7" s="296"/>
      <c r="Q7" s="296"/>
      <c r="R7" s="296"/>
      <c r="S7" s="178"/>
      <c r="T7" s="297"/>
      <c r="U7" s="297"/>
      <c r="V7" s="296"/>
      <c r="W7" s="296"/>
      <c r="X7" s="296"/>
      <c r="Y7" s="296"/>
      <c r="Z7" s="296"/>
      <c r="AA7" s="296"/>
      <c r="AB7" s="296"/>
      <c r="AC7" s="296"/>
      <c r="AD7" s="114"/>
    </row>
    <row r="8" spans="2:32" x14ac:dyDescent="0.3">
      <c r="B8" s="628"/>
      <c r="C8" s="513"/>
      <c r="D8" s="56" t="s">
        <v>410</v>
      </c>
      <c r="E8" s="85" t="s">
        <v>409</v>
      </c>
      <c r="F8" s="264">
        <v>10000</v>
      </c>
      <c r="G8" s="65">
        <v>100</v>
      </c>
      <c r="H8" s="65">
        <v>100</v>
      </c>
      <c r="I8" s="65">
        <v>100</v>
      </c>
      <c r="J8" s="85">
        <v>8</v>
      </c>
      <c r="K8" s="65">
        <v>3</v>
      </c>
      <c r="L8" s="65">
        <v>500</v>
      </c>
      <c r="M8" s="264">
        <v>2000000</v>
      </c>
      <c r="N8" s="264">
        <v>1000000000</v>
      </c>
      <c r="O8" s="296"/>
      <c r="P8" s="296"/>
      <c r="Q8" s="296"/>
      <c r="R8" s="296"/>
      <c r="S8" s="178"/>
      <c r="T8" s="297"/>
      <c r="U8" s="297"/>
      <c r="V8" s="296"/>
      <c r="W8" s="296"/>
      <c r="X8" s="296"/>
      <c r="Y8" s="296"/>
      <c r="Z8" s="296"/>
      <c r="AA8" s="296"/>
      <c r="AB8" s="296"/>
      <c r="AC8" s="296"/>
      <c r="AD8" s="114"/>
    </row>
    <row r="9" spans="2:32" ht="15" thickBot="1" x14ac:dyDescent="0.35">
      <c r="B9" s="629"/>
      <c r="C9" s="516"/>
      <c r="D9" s="58" t="s">
        <v>411</v>
      </c>
      <c r="E9" s="161" t="s">
        <v>409</v>
      </c>
      <c r="F9" s="265">
        <v>10000</v>
      </c>
      <c r="G9" s="74">
        <v>100</v>
      </c>
      <c r="H9" s="74">
        <v>100</v>
      </c>
      <c r="I9" s="74">
        <v>100</v>
      </c>
      <c r="J9" s="161">
        <v>8</v>
      </c>
      <c r="K9" s="74">
        <v>1</v>
      </c>
      <c r="L9" s="74">
        <v>500</v>
      </c>
      <c r="M9" s="265">
        <v>2000000</v>
      </c>
      <c r="N9" s="265">
        <v>1000000000</v>
      </c>
      <c r="O9" s="278"/>
      <c r="P9" s="278"/>
      <c r="Q9" s="278"/>
      <c r="R9" s="278"/>
      <c r="S9" s="179"/>
      <c r="T9" s="298"/>
      <c r="U9" s="298"/>
      <c r="V9" s="278"/>
      <c r="W9" s="278"/>
      <c r="X9" s="278"/>
      <c r="Y9" s="278"/>
      <c r="Z9" s="278"/>
      <c r="AA9" s="278"/>
      <c r="AB9" s="278"/>
      <c r="AC9" s="278"/>
      <c r="AD9" s="115"/>
    </row>
    <row r="10" spans="2:32" ht="15" thickTop="1" x14ac:dyDescent="0.3">
      <c r="B10" s="379"/>
      <c r="C10" s="379"/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79"/>
      <c r="W10" s="379"/>
      <c r="X10" s="379"/>
      <c r="Y10" s="379"/>
      <c r="Z10" s="379"/>
      <c r="AA10" s="379"/>
      <c r="AB10" s="379"/>
      <c r="AC10" s="66"/>
    </row>
    <row r="11" spans="2:32" x14ac:dyDescent="0.3">
      <c r="AE11" s="118">
        <f>SUM(AD4:AD9)</f>
        <v>0</v>
      </c>
      <c r="AF11" s="219" t="s">
        <v>25</v>
      </c>
    </row>
    <row r="12" spans="2:32" ht="15" thickBot="1" x14ac:dyDescent="0.35"/>
    <row r="13" spans="2:32" ht="18" thickTop="1" x14ac:dyDescent="0.3">
      <c r="B13" s="452" t="s">
        <v>412</v>
      </c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4"/>
    </row>
    <row r="14" spans="2:32" ht="49.35" customHeight="1" thickBot="1" x14ac:dyDescent="0.35">
      <c r="B14" s="415" t="s">
        <v>1</v>
      </c>
      <c r="C14" s="621" t="s">
        <v>28</v>
      </c>
      <c r="D14" s="622"/>
      <c r="E14" s="623"/>
      <c r="F14" s="286" t="s">
        <v>413</v>
      </c>
      <c r="G14" s="286" t="s">
        <v>382</v>
      </c>
      <c r="H14" s="286" t="s">
        <v>8</v>
      </c>
      <c r="I14" s="286" t="s">
        <v>414</v>
      </c>
      <c r="J14" s="173" t="s">
        <v>415</v>
      </c>
      <c r="K14" s="173" t="s">
        <v>416</v>
      </c>
      <c r="L14" s="172" t="s">
        <v>417</v>
      </c>
      <c r="M14" s="172" t="s">
        <v>239</v>
      </c>
      <c r="N14" s="174" t="s">
        <v>243</v>
      </c>
    </row>
    <row r="15" spans="2:32" ht="14.7" customHeight="1" thickTop="1" x14ac:dyDescent="0.3">
      <c r="B15" s="625" t="s">
        <v>418</v>
      </c>
      <c r="C15" s="519" t="s">
        <v>419</v>
      </c>
      <c r="D15" s="637" t="s">
        <v>157</v>
      </c>
      <c r="E15" s="638"/>
      <c r="F15" s="425" t="s">
        <v>420</v>
      </c>
      <c r="G15" s="170">
        <v>4</v>
      </c>
      <c r="H15" s="170">
        <v>14</v>
      </c>
      <c r="I15" s="170">
        <v>0.75</v>
      </c>
      <c r="J15" s="76">
        <v>10</v>
      </c>
      <c r="K15" s="76">
        <v>3</v>
      </c>
      <c r="L15" s="287"/>
      <c r="M15" s="287"/>
      <c r="N15" s="116"/>
    </row>
    <row r="16" spans="2:32" x14ac:dyDescent="0.3">
      <c r="B16" s="626"/>
      <c r="C16" s="513"/>
      <c r="D16" s="619" t="s">
        <v>162</v>
      </c>
      <c r="E16" s="620" t="s">
        <v>162</v>
      </c>
      <c r="F16" s="85" t="s">
        <v>420</v>
      </c>
      <c r="G16" s="153">
        <v>8</v>
      </c>
      <c r="H16" s="153">
        <v>28</v>
      </c>
      <c r="I16" s="153">
        <v>1.5</v>
      </c>
      <c r="J16" s="69">
        <v>10</v>
      </c>
      <c r="K16" s="69">
        <v>3</v>
      </c>
      <c r="L16" s="288"/>
      <c r="M16" s="288"/>
      <c r="N16" s="114"/>
    </row>
    <row r="17" spans="2:14" x14ac:dyDescent="0.3">
      <c r="B17" s="626"/>
      <c r="C17" s="513"/>
      <c r="D17" s="619" t="s">
        <v>163</v>
      </c>
      <c r="E17" s="620" t="s">
        <v>163</v>
      </c>
      <c r="F17" s="85" t="s">
        <v>420</v>
      </c>
      <c r="G17" s="153">
        <v>16</v>
      </c>
      <c r="H17" s="153">
        <v>56</v>
      </c>
      <c r="I17" s="153">
        <v>3</v>
      </c>
      <c r="J17" s="69">
        <v>5</v>
      </c>
      <c r="K17" s="69">
        <v>3</v>
      </c>
      <c r="L17" s="288"/>
      <c r="M17" s="288"/>
      <c r="N17" s="114"/>
    </row>
    <row r="18" spans="2:14" x14ac:dyDescent="0.3">
      <c r="B18" s="626"/>
      <c r="C18" s="513"/>
      <c r="D18" s="619" t="s">
        <v>164</v>
      </c>
      <c r="E18" s="620" t="s">
        <v>164</v>
      </c>
      <c r="F18" s="85" t="s">
        <v>420</v>
      </c>
      <c r="G18" s="153">
        <v>4</v>
      </c>
      <c r="H18" s="153">
        <v>14</v>
      </c>
      <c r="I18" s="153">
        <v>0.75</v>
      </c>
      <c r="J18" s="69">
        <v>5</v>
      </c>
      <c r="K18" s="69">
        <v>3</v>
      </c>
      <c r="L18" s="288"/>
      <c r="M18" s="288"/>
      <c r="N18" s="114"/>
    </row>
    <row r="19" spans="2:14" x14ac:dyDescent="0.3">
      <c r="B19" s="626"/>
      <c r="C19" s="513"/>
      <c r="D19" s="619" t="s">
        <v>165</v>
      </c>
      <c r="E19" s="620" t="s">
        <v>165</v>
      </c>
      <c r="F19" s="85" t="s">
        <v>420</v>
      </c>
      <c r="G19" s="153">
        <v>8</v>
      </c>
      <c r="H19" s="153">
        <v>32</v>
      </c>
      <c r="I19" s="153">
        <v>1.5</v>
      </c>
      <c r="J19" s="69">
        <v>5</v>
      </c>
      <c r="K19" s="69">
        <v>2</v>
      </c>
      <c r="L19" s="288"/>
      <c r="M19" s="288"/>
      <c r="N19" s="114"/>
    </row>
    <row r="20" spans="2:14" x14ac:dyDescent="0.3">
      <c r="B20" s="626"/>
      <c r="C20" s="513"/>
      <c r="D20" s="619" t="s">
        <v>167</v>
      </c>
      <c r="E20" s="620" t="s">
        <v>167</v>
      </c>
      <c r="F20" s="85" t="s">
        <v>420</v>
      </c>
      <c r="G20" s="153">
        <v>16</v>
      </c>
      <c r="H20" s="153">
        <v>64</v>
      </c>
      <c r="I20" s="153">
        <v>3</v>
      </c>
      <c r="J20" s="69">
        <v>5</v>
      </c>
      <c r="K20" s="69">
        <v>1</v>
      </c>
      <c r="L20" s="288"/>
      <c r="M20" s="288"/>
      <c r="N20" s="114"/>
    </row>
    <row r="21" spans="2:14" x14ac:dyDescent="0.3">
      <c r="B21" s="626"/>
      <c r="C21" s="513"/>
      <c r="D21" s="619" t="s">
        <v>168</v>
      </c>
      <c r="E21" s="620" t="s">
        <v>168</v>
      </c>
      <c r="F21" s="85" t="s">
        <v>420</v>
      </c>
      <c r="G21" s="153">
        <v>32</v>
      </c>
      <c r="H21" s="153">
        <v>128</v>
      </c>
      <c r="I21" s="153">
        <v>6</v>
      </c>
      <c r="J21" s="69">
        <v>3</v>
      </c>
      <c r="K21" s="69">
        <v>1</v>
      </c>
      <c r="L21" s="288"/>
      <c r="M21" s="288"/>
      <c r="N21" s="114"/>
    </row>
    <row r="22" spans="2:14" x14ac:dyDescent="0.3">
      <c r="B22" s="626"/>
      <c r="C22" s="513"/>
      <c r="D22" s="619" t="s">
        <v>169</v>
      </c>
      <c r="E22" s="620" t="s">
        <v>169</v>
      </c>
      <c r="F22" s="85" t="s">
        <v>420</v>
      </c>
      <c r="G22" s="153">
        <v>64</v>
      </c>
      <c r="H22" s="153">
        <v>256</v>
      </c>
      <c r="I22" s="153">
        <v>12</v>
      </c>
      <c r="J22" s="69">
        <v>3</v>
      </c>
      <c r="K22" s="69">
        <v>1</v>
      </c>
      <c r="L22" s="288"/>
      <c r="M22" s="288"/>
      <c r="N22" s="114"/>
    </row>
    <row r="23" spans="2:14" x14ac:dyDescent="0.3">
      <c r="B23" s="626"/>
      <c r="C23" s="513"/>
      <c r="D23" s="619" t="s">
        <v>185</v>
      </c>
      <c r="E23" s="620" t="s">
        <v>185</v>
      </c>
      <c r="F23" s="85" t="s">
        <v>420</v>
      </c>
      <c r="G23" s="153">
        <v>8</v>
      </c>
      <c r="H23" s="153">
        <v>32</v>
      </c>
      <c r="I23" s="153">
        <v>1.5</v>
      </c>
      <c r="J23" s="69">
        <v>3</v>
      </c>
      <c r="K23" s="69">
        <v>1</v>
      </c>
      <c r="L23" s="288"/>
      <c r="M23" s="288"/>
      <c r="N23" s="114"/>
    </row>
    <row r="24" spans="2:14" x14ac:dyDescent="0.3">
      <c r="B24" s="626"/>
      <c r="C24" s="513"/>
      <c r="D24" s="619" t="s">
        <v>186</v>
      </c>
      <c r="E24" s="620" t="s">
        <v>186</v>
      </c>
      <c r="F24" s="85" t="s">
        <v>420</v>
      </c>
      <c r="G24" s="153">
        <v>16</v>
      </c>
      <c r="H24" s="153">
        <v>64</v>
      </c>
      <c r="I24" s="153">
        <v>3</v>
      </c>
      <c r="J24" s="69">
        <v>3</v>
      </c>
      <c r="K24" s="69">
        <v>1</v>
      </c>
      <c r="L24" s="288"/>
      <c r="M24" s="288"/>
      <c r="N24" s="114"/>
    </row>
    <row r="25" spans="2:14" x14ac:dyDescent="0.3">
      <c r="B25" s="626"/>
      <c r="C25" s="513"/>
      <c r="D25" s="619" t="s">
        <v>187</v>
      </c>
      <c r="E25" s="620" t="s">
        <v>187</v>
      </c>
      <c r="F25" s="85" t="s">
        <v>420</v>
      </c>
      <c r="G25" s="153">
        <v>32</v>
      </c>
      <c r="H25" s="153">
        <v>128</v>
      </c>
      <c r="I25" s="153">
        <v>6</v>
      </c>
      <c r="J25" s="69">
        <v>3</v>
      </c>
      <c r="K25" s="69">
        <v>1</v>
      </c>
      <c r="L25" s="288"/>
      <c r="M25" s="288"/>
      <c r="N25" s="114"/>
    </row>
    <row r="26" spans="2:14" x14ac:dyDescent="0.3">
      <c r="B26" s="626"/>
      <c r="C26" s="513"/>
      <c r="D26" s="619" t="s">
        <v>188</v>
      </c>
      <c r="E26" s="620" t="s">
        <v>188</v>
      </c>
      <c r="F26" s="85" t="s">
        <v>420</v>
      </c>
      <c r="G26" s="153">
        <v>64</v>
      </c>
      <c r="H26" s="153">
        <v>256</v>
      </c>
      <c r="I26" s="153">
        <v>12</v>
      </c>
      <c r="J26" s="69">
        <v>2</v>
      </c>
      <c r="K26" s="69">
        <v>1</v>
      </c>
      <c r="L26" s="178"/>
      <c r="M26" s="288"/>
      <c r="N26" s="114"/>
    </row>
    <row r="27" spans="2:14" ht="14.7" customHeight="1" x14ac:dyDescent="0.3">
      <c r="B27" s="626"/>
      <c r="C27" s="513" t="s">
        <v>421</v>
      </c>
      <c r="D27" s="619" t="s">
        <v>172</v>
      </c>
      <c r="E27" s="620" t="s">
        <v>303</v>
      </c>
      <c r="F27" s="85" t="s">
        <v>420</v>
      </c>
      <c r="G27" s="153">
        <v>4</v>
      </c>
      <c r="H27" s="153">
        <v>32</v>
      </c>
      <c r="I27" s="153">
        <v>1</v>
      </c>
      <c r="J27" s="69">
        <v>2</v>
      </c>
      <c r="K27" s="69">
        <v>1</v>
      </c>
      <c r="L27" s="288"/>
      <c r="M27" s="288"/>
      <c r="N27" s="114"/>
    </row>
    <row r="28" spans="2:14" x14ac:dyDescent="0.3">
      <c r="B28" s="626"/>
      <c r="C28" s="513"/>
      <c r="D28" s="619" t="s">
        <v>174</v>
      </c>
      <c r="E28" s="620" t="s">
        <v>306</v>
      </c>
      <c r="F28" s="85" t="s">
        <v>420</v>
      </c>
      <c r="G28" s="153">
        <v>8</v>
      </c>
      <c r="H28" s="153">
        <v>64</v>
      </c>
      <c r="I28" s="153">
        <v>2</v>
      </c>
      <c r="J28" s="69">
        <v>2</v>
      </c>
      <c r="K28" s="69">
        <v>1</v>
      </c>
      <c r="L28" s="288"/>
      <c r="M28" s="288"/>
      <c r="N28" s="114"/>
    </row>
    <row r="29" spans="2:14" x14ac:dyDescent="0.3">
      <c r="B29" s="626"/>
      <c r="C29" s="513"/>
      <c r="D29" s="619" t="s">
        <v>175</v>
      </c>
      <c r="E29" s="620" t="s">
        <v>308</v>
      </c>
      <c r="F29" s="85" t="s">
        <v>420</v>
      </c>
      <c r="G29" s="153">
        <v>16</v>
      </c>
      <c r="H29" s="153">
        <v>128</v>
      </c>
      <c r="I29" s="153">
        <v>4</v>
      </c>
      <c r="J29" s="69">
        <v>2</v>
      </c>
      <c r="K29" s="69">
        <v>1</v>
      </c>
      <c r="L29" s="288"/>
      <c r="M29" s="288"/>
      <c r="N29" s="114"/>
    </row>
    <row r="30" spans="2:14" x14ac:dyDescent="0.3">
      <c r="B30" s="626"/>
      <c r="C30" s="513"/>
      <c r="D30" s="619" t="s">
        <v>176</v>
      </c>
      <c r="E30" s="620" t="s">
        <v>422</v>
      </c>
      <c r="F30" s="85" t="s">
        <v>420</v>
      </c>
      <c r="G30" s="153">
        <v>20</v>
      </c>
      <c r="H30" s="153">
        <v>160</v>
      </c>
      <c r="I30" s="153">
        <v>5</v>
      </c>
      <c r="J30" s="69">
        <v>2</v>
      </c>
      <c r="K30" s="69">
        <v>1</v>
      </c>
      <c r="L30" s="288"/>
      <c r="M30" s="288"/>
      <c r="N30" s="114"/>
    </row>
    <row r="31" spans="2:14" x14ac:dyDescent="0.3">
      <c r="B31" s="626"/>
      <c r="C31" s="513"/>
      <c r="D31" s="619" t="s">
        <v>177</v>
      </c>
      <c r="E31" s="620" t="s">
        <v>423</v>
      </c>
      <c r="F31" s="85" t="s">
        <v>420</v>
      </c>
      <c r="G31" s="153">
        <v>32</v>
      </c>
      <c r="H31" s="153">
        <v>256</v>
      </c>
      <c r="I31" s="153">
        <v>8</v>
      </c>
      <c r="J31" s="69">
        <v>2</v>
      </c>
      <c r="K31" s="69">
        <v>1</v>
      </c>
      <c r="L31" s="288"/>
      <c r="M31" s="288"/>
      <c r="N31" s="114"/>
    </row>
    <row r="32" spans="2:14" x14ac:dyDescent="0.3">
      <c r="B32" s="626"/>
      <c r="C32" s="513"/>
      <c r="D32" s="619" t="s">
        <v>178</v>
      </c>
      <c r="E32" s="620" t="s">
        <v>424</v>
      </c>
      <c r="F32" s="85" t="s">
        <v>420</v>
      </c>
      <c r="G32" s="153">
        <v>48</v>
      </c>
      <c r="H32" s="153">
        <v>384</v>
      </c>
      <c r="I32" s="153">
        <v>12</v>
      </c>
      <c r="J32" s="69">
        <v>2</v>
      </c>
      <c r="K32" s="69">
        <v>1</v>
      </c>
      <c r="L32" s="288"/>
      <c r="M32" s="288"/>
      <c r="N32" s="114"/>
    </row>
    <row r="33" spans="2:16" x14ac:dyDescent="0.3">
      <c r="B33" s="626"/>
      <c r="C33" s="513"/>
      <c r="D33" s="619" t="s">
        <v>179</v>
      </c>
      <c r="E33" s="620" t="s">
        <v>425</v>
      </c>
      <c r="F33" s="85" t="s">
        <v>420</v>
      </c>
      <c r="G33" s="153">
        <v>64</v>
      </c>
      <c r="H33" s="153">
        <v>512</v>
      </c>
      <c r="I33" s="153">
        <v>16</v>
      </c>
      <c r="J33" s="69">
        <v>2</v>
      </c>
      <c r="K33" s="69">
        <v>1</v>
      </c>
      <c r="L33" s="178"/>
      <c r="M33" s="288"/>
      <c r="N33" s="114"/>
    </row>
    <row r="34" spans="2:16" x14ac:dyDescent="0.3">
      <c r="B34" s="626"/>
      <c r="C34" s="513"/>
      <c r="D34" s="619" t="s">
        <v>180</v>
      </c>
      <c r="E34" s="620" t="s">
        <v>426</v>
      </c>
      <c r="F34" s="85" t="s">
        <v>420</v>
      </c>
      <c r="G34" s="153">
        <v>96</v>
      </c>
      <c r="H34" s="153">
        <v>672</v>
      </c>
      <c r="I34" s="153">
        <v>24</v>
      </c>
      <c r="J34" s="69">
        <v>2</v>
      </c>
      <c r="K34" s="69">
        <v>1</v>
      </c>
      <c r="L34" s="288"/>
      <c r="M34" s="288"/>
      <c r="N34" s="114"/>
    </row>
    <row r="35" spans="2:16" x14ac:dyDescent="0.3">
      <c r="B35" s="626"/>
      <c r="C35" s="512" t="s">
        <v>24</v>
      </c>
      <c r="D35" s="619" t="s">
        <v>197</v>
      </c>
      <c r="E35" s="620" t="s">
        <v>197</v>
      </c>
      <c r="F35" s="85" t="s">
        <v>427</v>
      </c>
      <c r="G35" s="153">
        <v>6</v>
      </c>
      <c r="H35" s="153">
        <v>112</v>
      </c>
      <c r="I35" s="153">
        <v>5</v>
      </c>
      <c r="J35" s="69">
        <v>1</v>
      </c>
      <c r="K35" s="69">
        <v>1</v>
      </c>
      <c r="L35" s="178"/>
      <c r="M35" s="288"/>
      <c r="N35" s="114"/>
    </row>
    <row r="36" spans="2:16" x14ac:dyDescent="0.3">
      <c r="B36" s="626"/>
      <c r="C36" s="512"/>
      <c r="D36" s="619" t="s">
        <v>198</v>
      </c>
      <c r="E36" s="620" t="s">
        <v>197</v>
      </c>
      <c r="F36" s="85" t="s">
        <v>427</v>
      </c>
      <c r="G36" s="153">
        <v>12</v>
      </c>
      <c r="H36" s="153">
        <v>224</v>
      </c>
      <c r="I36" s="153">
        <v>10</v>
      </c>
      <c r="J36" s="69">
        <v>1</v>
      </c>
      <c r="K36" s="69">
        <v>1</v>
      </c>
      <c r="L36" s="288"/>
      <c r="M36" s="288"/>
      <c r="N36" s="114"/>
    </row>
    <row r="37" spans="2:16" ht="15" thickBot="1" x14ac:dyDescent="0.35">
      <c r="B37" s="627"/>
      <c r="C37" s="618"/>
      <c r="D37" s="634" t="s">
        <v>199</v>
      </c>
      <c r="E37" s="635" t="s">
        <v>197</v>
      </c>
      <c r="F37" s="161" t="s">
        <v>427</v>
      </c>
      <c r="G37" s="163">
        <v>24</v>
      </c>
      <c r="H37" s="163">
        <v>448</v>
      </c>
      <c r="I37" s="163">
        <v>20</v>
      </c>
      <c r="J37" s="73">
        <v>1</v>
      </c>
      <c r="K37" s="73">
        <v>1</v>
      </c>
      <c r="L37" s="179"/>
      <c r="M37" s="289"/>
      <c r="N37" s="115"/>
    </row>
    <row r="38" spans="2:16" ht="15" thickTop="1" x14ac:dyDescent="0.3">
      <c r="C38" s="379"/>
      <c r="D38" s="379"/>
      <c r="E38" s="379"/>
      <c r="F38" s="379"/>
      <c r="G38" s="379"/>
      <c r="H38" s="379"/>
      <c r="I38" s="379"/>
      <c r="J38" s="379"/>
      <c r="K38" s="379"/>
      <c r="L38" s="70"/>
    </row>
    <row r="39" spans="2:16" x14ac:dyDescent="0.3">
      <c r="O39" s="118">
        <f>SUM(N15:N37)</f>
        <v>0</v>
      </c>
      <c r="P39" s="219" t="s">
        <v>25</v>
      </c>
    </row>
    <row r="40" spans="2:16" ht="15" thickBot="1" x14ac:dyDescent="0.35">
      <c r="O40" s="361"/>
      <c r="P40" s="221"/>
    </row>
    <row r="41" spans="2:16" ht="18" thickTop="1" x14ac:dyDescent="0.3">
      <c r="B41" s="631" t="s">
        <v>428</v>
      </c>
      <c r="C41" s="632"/>
      <c r="D41" s="632"/>
      <c r="E41" s="632"/>
      <c r="F41" s="632"/>
      <c r="G41" s="632"/>
      <c r="H41" s="632"/>
      <c r="I41" s="632"/>
      <c r="J41" s="632"/>
      <c r="K41" s="632"/>
      <c r="L41" s="632"/>
      <c r="M41" s="633"/>
      <c r="O41" s="361"/>
      <c r="P41" s="221"/>
    </row>
    <row r="42" spans="2:16" ht="49.05" customHeight="1" thickBot="1" x14ac:dyDescent="0.35">
      <c r="B42" s="415" t="s">
        <v>1</v>
      </c>
      <c r="C42" s="621" t="s">
        <v>28</v>
      </c>
      <c r="D42" s="622"/>
      <c r="E42" s="623"/>
      <c r="F42" s="286" t="s">
        <v>382</v>
      </c>
      <c r="G42" s="286" t="s">
        <v>8</v>
      </c>
      <c r="H42" s="173" t="s">
        <v>429</v>
      </c>
      <c r="I42" s="173" t="s">
        <v>416</v>
      </c>
      <c r="J42" s="173" t="s">
        <v>430</v>
      </c>
      <c r="K42" s="172" t="s">
        <v>431</v>
      </c>
      <c r="L42" s="172" t="s">
        <v>432</v>
      </c>
      <c r="M42" s="174" t="s">
        <v>243</v>
      </c>
      <c r="O42" s="361"/>
      <c r="P42" s="221"/>
    </row>
    <row r="43" spans="2:16" ht="15" thickTop="1" x14ac:dyDescent="0.3">
      <c r="B43" s="630" t="s">
        <v>433</v>
      </c>
      <c r="C43" s="624" t="s">
        <v>434</v>
      </c>
      <c r="D43" s="61" t="s">
        <v>157</v>
      </c>
      <c r="E43" s="61"/>
      <c r="F43" s="61">
        <v>1</v>
      </c>
      <c r="G43" s="61">
        <v>2</v>
      </c>
      <c r="H43" s="399">
        <v>2</v>
      </c>
      <c r="I43" s="399">
        <v>2</v>
      </c>
      <c r="J43" s="22" t="s">
        <v>44</v>
      </c>
      <c r="K43" s="395"/>
      <c r="L43" s="401"/>
      <c r="M43" s="402"/>
      <c r="O43" s="361"/>
      <c r="P43" s="221"/>
    </row>
    <row r="44" spans="2:16" x14ac:dyDescent="0.3">
      <c r="B44" s="626"/>
      <c r="C44" s="513"/>
      <c r="D44" s="19" t="s">
        <v>162</v>
      </c>
      <c r="E44" s="19"/>
      <c r="F44" s="19">
        <v>2</v>
      </c>
      <c r="G44" s="19">
        <v>4</v>
      </c>
      <c r="H44" s="394">
        <v>2</v>
      </c>
      <c r="I44" s="394">
        <v>2</v>
      </c>
      <c r="J44" s="22" t="s">
        <v>44</v>
      </c>
      <c r="K44" s="396"/>
      <c r="L44" s="124"/>
      <c r="M44" s="125"/>
      <c r="O44" s="361"/>
      <c r="P44" s="221"/>
    </row>
    <row r="45" spans="2:16" x14ac:dyDescent="0.3">
      <c r="B45" s="626"/>
      <c r="C45" s="513"/>
      <c r="D45" s="19" t="s">
        <v>163</v>
      </c>
      <c r="E45" s="19"/>
      <c r="F45" s="19">
        <v>2</v>
      </c>
      <c r="G45" s="19">
        <v>16</v>
      </c>
      <c r="H45" s="394">
        <v>2</v>
      </c>
      <c r="I45" s="394">
        <v>2</v>
      </c>
      <c r="J45" s="22" t="s">
        <v>44</v>
      </c>
      <c r="K45" s="396"/>
      <c r="L45" s="124"/>
      <c r="M45" s="125"/>
      <c r="O45" s="361"/>
      <c r="P45" s="221"/>
    </row>
    <row r="46" spans="2:16" x14ac:dyDescent="0.3">
      <c r="B46" s="626"/>
      <c r="C46" s="513"/>
      <c r="D46" s="19" t="s">
        <v>164</v>
      </c>
      <c r="E46" s="19"/>
      <c r="F46" s="19">
        <v>4</v>
      </c>
      <c r="G46" s="19">
        <v>8</v>
      </c>
      <c r="H46" s="394">
        <v>2</v>
      </c>
      <c r="I46" s="394">
        <v>2</v>
      </c>
      <c r="J46" s="22" t="s">
        <v>44</v>
      </c>
      <c r="K46" s="396"/>
      <c r="L46" s="124"/>
      <c r="M46" s="125"/>
      <c r="O46" s="361"/>
      <c r="P46" s="221"/>
    </row>
    <row r="47" spans="2:16" x14ac:dyDescent="0.3">
      <c r="B47" s="626"/>
      <c r="C47" s="513"/>
      <c r="D47" s="19" t="s">
        <v>165</v>
      </c>
      <c r="E47" s="19"/>
      <c r="F47" s="19">
        <v>4</v>
      </c>
      <c r="G47" s="19">
        <v>32</v>
      </c>
      <c r="H47" s="394">
        <v>1</v>
      </c>
      <c r="I47" s="394">
        <v>2</v>
      </c>
      <c r="J47" s="22" t="s">
        <v>44</v>
      </c>
      <c r="K47" s="396"/>
      <c r="L47" s="124"/>
      <c r="M47" s="125"/>
      <c r="O47" s="361"/>
      <c r="P47" s="221"/>
    </row>
    <row r="48" spans="2:16" x14ac:dyDescent="0.3">
      <c r="B48" s="626"/>
      <c r="C48" s="513"/>
      <c r="D48" s="19" t="s">
        <v>167</v>
      </c>
      <c r="E48" s="19"/>
      <c r="F48" s="19">
        <v>8</v>
      </c>
      <c r="G48" s="19">
        <v>16</v>
      </c>
      <c r="H48" s="394">
        <v>1</v>
      </c>
      <c r="I48" s="394">
        <v>1</v>
      </c>
      <c r="J48" s="22" t="s">
        <v>44</v>
      </c>
      <c r="K48" s="396"/>
      <c r="L48" s="124"/>
      <c r="M48" s="125"/>
      <c r="O48" s="361"/>
      <c r="P48" s="221"/>
    </row>
    <row r="49" spans="2:16" x14ac:dyDescent="0.3">
      <c r="B49" s="626"/>
      <c r="C49" s="513"/>
      <c r="D49" s="19" t="s">
        <v>168</v>
      </c>
      <c r="E49" s="19"/>
      <c r="F49" s="19">
        <v>8</v>
      </c>
      <c r="G49" s="19">
        <v>64</v>
      </c>
      <c r="H49" s="394">
        <v>1</v>
      </c>
      <c r="I49" s="394">
        <v>1</v>
      </c>
      <c r="J49" s="22" t="s">
        <v>44</v>
      </c>
      <c r="K49" s="396"/>
      <c r="L49" s="124"/>
      <c r="M49" s="125"/>
      <c r="O49" s="361"/>
      <c r="P49" s="221"/>
    </row>
    <row r="50" spans="2:16" x14ac:dyDescent="0.3">
      <c r="B50" s="626"/>
      <c r="C50" s="513"/>
      <c r="D50" s="19" t="s">
        <v>169</v>
      </c>
      <c r="E50" s="19"/>
      <c r="F50" s="19">
        <v>1</v>
      </c>
      <c r="G50" s="19">
        <v>3.5</v>
      </c>
      <c r="H50" s="394">
        <v>1</v>
      </c>
      <c r="I50" s="394">
        <v>1</v>
      </c>
      <c r="J50" s="22" t="s">
        <v>44</v>
      </c>
      <c r="K50" s="396"/>
      <c r="L50" s="124"/>
      <c r="M50" s="125"/>
      <c r="O50" s="361"/>
      <c r="P50" s="221"/>
    </row>
    <row r="51" spans="2:16" x14ac:dyDescent="0.3">
      <c r="B51" s="626"/>
      <c r="C51" s="513"/>
      <c r="D51" s="19" t="s">
        <v>185</v>
      </c>
      <c r="E51" s="19"/>
      <c r="F51" s="19">
        <v>2</v>
      </c>
      <c r="G51" s="19">
        <v>7</v>
      </c>
      <c r="H51" s="394">
        <v>1</v>
      </c>
      <c r="I51" s="394">
        <v>1</v>
      </c>
      <c r="J51" s="22" t="s">
        <v>44</v>
      </c>
      <c r="K51" s="396"/>
      <c r="L51" s="124"/>
      <c r="M51" s="125"/>
      <c r="O51" s="361"/>
      <c r="P51" s="221"/>
    </row>
    <row r="52" spans="2:16" x14ac:dyDescent="0.3">
      <c r="B52" s="626"/>
      <c r="C52" s="513"/>
      <c r="D52" s="19" t="s">
        <v>186</v>
      </c>
      <c r="E52" s="19"/>
      <c r="F52" s="19">
        <v>4</v>
      </c>
      <c r="G52" s="19">
        <v>14</v>
      </c>
      <c r="H52" s="394">
        <v>1</v>
      </c>
      <c r="I52" s="394">
        <v>1</v>
      </c>
      <c r="J52" s="22" t="s">
        <v>44</v>
      </c>
      <c r="K52" s="396"/>
      <c r="L52" s="124"/>
      <c r="M52" s="125"/>
      <c r="O52" s="361"/>
      <c r="P52" s="221"/>
    </row>
    <row r="53" spans="2:16" x14ac:dyDescent="0.3">
      <c r="B53" s="626"/>
      <c r="C53" s="513"/>
      <c r="D53" s="19" t="s">
        <v>187</v>
      </c>
      <c r="E53" s="19"/>
      <c r="F53" s="19">
        <v>8</v>
      </c>
      <c r="G53" s="19">
        <v>28</v>
      </c>
      <c r="H53" s="394">
        <v>1</v>
      </c>
      <c r="I53" s="394">
        <v>1</v>
      </c>
      <c r="J53" s="22" t="s">
        <v>44</v>
      </c>
      <c r="K53" s="396"/>
      <c r="L53" s="124"/>
      <c r="M53" s="125"/>
      <c r="O53" s="361"/>
      <c r="P53" s="221"/>
    </row>
    <row r="54" spans="2:16" x14ac:dyDescent="0.3">
      <c r="B54" s="626"/>
      <c r="C54" s="513"/>
      <c r="D54" s="19" t="s">
        <v>188</v>
      </c>
      <c r="E54" s="19"/>
      <c r="F54" s="19">
        <v>16</v>
      </c>
      <c r="G54" s="19">
        <v>56</v>
      </c>
      <c r="H54" s="394">
        <v>1</v>
      </c>
      <c r="I54" s="394">
        <v>1</v>
      </c>
      <c r="J54" s="22" t="s">
        <v>44</v>
      </c>
      <c r="K54" s="396"/>
      <c r="L54" s="124"/>
      <c r="M54" s="125"/>
      <c r="O54" s="361"/>
      <c r="P54" s="221"/>
    </row>
    <row r="55" spans="2:16" ht="33.6" customHeight="1" x14ac:dyDescent="0.3">
      <c r="B55" s="626"/>
      <c r="C55" s="513" t="s">
        <v>435</v>
      </c>
      <c r="D55" s="19" t="s">
        <v>172</v>
      </c>
      <c r="E55" s="19"/>
      <c r="F55" s="19">
        <v>4</v>
      </c>
      <c r="G55" s="19">
        <v>8</v>
      </c>
      <c r="H55" s="394">
        <v>1</v>
      </c>
      <c r="I55" s="394">
        <v>1</v>
      </c>
      <c r="J55" s="22" t="s">
        <v>44</v>
      </c>
      <c r="K55" s="396"/>
      <c r="L55" s="124"/>
      <c r="M55" s="125"/>
      <c r="O55" s="361"/>
      <c r="P55" s="221"/>
    </row>
    <row r="56" spans="2:16" ht="33.6" customHeight="1" x14ac:dyDescent="0.3">
      <c r="B56" s="626"/>
      <c r="C56" s="513"/>
      <c r="D56" s="19" t="s">
        <v>174</v>
      </c>
      <c r="E56" s="19"/>
      <c r="F56" s="19">
        <v>8</v>
      </c>
      <c r="G56" s="19">
        <v>16</v>
      </c>
      <c r="H56" s="394">
        <v>1</v>
      </c>
      <c r="I56" s="394">
        <v>1</v>
      </c>
      <c r="J56" s="22" t="s">
        <v>44</v>
      </c>
      <c r="K56" s="396"/>
      <c r="L56" s="124"/>
      <c r="M56" s="125"/>
      <c r="O56" s="361"/>
      <c r="P56" s="221"/>
    </row>
    <row r="57" spans="2:16" ht="33.6" customHeight="1" x14ac:dyDescent="0.3">
      <c r="B57" s="626"/>
      <c r="C57" s="513"/>
      <c r="D57" s="19" t="s">
        <v>175</v>
      </c>
      <c r="E57" s="19"/>
      <c r="F57" s="19">
        <v>16</v>
      </c>
      <c r="G57" s="19">
        <v>32</v>
      </c>
      <c r="H57" s="394">
        <v>1</v>
      </c>
      <c r="I57" s="394">
        <v>1</v>
      </c>
      <c r="J57" s="22" t="s">
        <v>44</v>
      </c>
      <c r="K57" s="396"/>
      <c r="L57" s="124"/>
      <c r="M57" s="125"/>
      <c r="O57" s="361"/>
      <c r="P57" s="221"/>
    </row>
    <row r="58" spans="2:16" x14ac:dyDescent="0.3">
      <c r="B58" s="626"/>
      <c r="C58" s="513" t="s">
        <v>436</v>
      </c>
      <c r="D58" s="19" t="s">
        <v>197</v>
      </c>
      <c r="E58" s="19"/>
      <c r="F58" s="19">
        <v>2</v>
      </c>
      <c r="G58" s="19">
        <v>16</v>
      </c>
      <c r="H58" s="394">
        <v>1</v>
      </c>
      <c r="I58" s="394">
        <v>1</v>
      </c>
      <c r="J58" s="22" t="s">
        <v>44</v>
      </c>
      <c r="K58" s="396"/>
      <c r="L58" s="124"/>
      <c r="M58" s="125"/>
      <c r="O58" s="361"/>
      <c r="P58" s="221"/>
    </row>
    <row r="59" spans="2:16" x14ac:dyDescent="0.3">
      <c r="B59" s="626"/>
      <c r="C59" s="513"/>
      <c r="D59" s="19" t="s">
        <v>198</v>
      </c>
      <c r="E59" s="19"/>
      <c r="F59" s="19">
        <v>4</v>
      </c>
      <c r="G59" s="19">
        <v>32</v>
      </c>
      <c r="H59" s="394">
        <v>1</v>
      </c>
      <c r="I59" s="394">
        <v>1</v>
      </c>
      <c r="J59" s="22" t="s">
        <v>44</v>
      </c>
      <c r="K59" s="396"/>
      <c r="L59" s="124"/>
      <c r="M59" s="125"/>
      <c r="O59" s="361"/>
      <c r="P59" s="221"/>
    </row>
    <row r="60" spans="2:16" x14ac:dyDescent="0.3">
      <c r="B60" s="626"/>
      <c r="C60" s="513"/>
      <c r="D60" s="19" t="s">
        <v>199</v>
      </c>
      <c r="E60" s="19"/>
      <c r="F60" s="19">
        <v>8</v>
      </c>
      <c r="G60" s="19">
        <v>64</v>
      </c>
      <c r="H60" s="394">
        <v>1</v>
      </c>
      <c r="I60" s="394">
        <v>1</v>
      </c>
      <c r="J60" s="22" t="s">
        <v>44</v>
      </c>
      <c r="K60" s="396"/>
      <c r="L60" s="124"/>
      <c r="M60" s="125"/>
      <c r="O60" s="361"/>
      <c r="P60" s="221"/>
    </row>
    <row r="61" spans="2:16" x14ac:dyDescent="0.3">
      <c r="B61" s="626"/>
      <c r="C61" s="513"/>
      <c r="D61" s="19" t="s">
        <v>200</v>
      </c>
      <c r="E61" s="19"/>
      <c r="F61" s="19">
        <v>16</v>
      </c>
      <c r="G61" s="19">
        <v>128</v>
      </c>
      <c r="H61" s="394">
        <v>1</v>
      </c>
      <c r="I61" s="394">
        <v>1</v>
      </c>
      <c r="J61" s="22" t="s">
        <v>44</v>
      </c>
      <c r="K61" s="396"/>
      <c r="L61" s="124"/>
      <c r="M61" s="125"/>
      <c r="O61" s="361"/>
      <c r="P61" s="221"/>
    </row>
    <row r="62" spans="2:16" x14ac:dyDescent="0.3">
      <c r="B62" s="626"/>
      <c r="C62" s="513"/>
      <c r="D62" s="19" t="s">
        <v>201</v>
      </c>
      <c r="E62" s="19"/>
      <c r="F62" s="19">
        <v>20</v>
      </c>
      <c r="G62" s="19">
        <v>160</v>
      </c>
      <c r="H62" s="394">
        <v>1</v>
      </c>
      <c r="I62" s="394">
        <v>1</v>
      </c>
      <c r="J62" s="22" t="s">
        <v>44</v>
      </c>
      <c r="K62" s="396"/>
      <c r="L62" s="124"/>
      <c r="M62" s="125"/>
      <c r="O62" s="361"/>
      <c r="P62" s="221"/>
    </row>
    <row r="63" spans="2:16" x14ac:dyDescent="0.3">
      <c r="B63" s="626"/>
      <c r="C63" s="513"/>
      <c r="D63" s="19" t="s">
        <v>202</v>
      </c>
      <c r="E63" s="19"/>
      <c r="F63" s="19">
        <v>32</v>
      </c>
      <c r="G63" s="19">
        <v>256</v>
      </c>
      <c r="H63" s="394">
        <v>1</v>
      </c>
      <c r="I63" s="394">
        <v>1</v>
      </c>
      <c r="J63" s="22" t="s">
        <v>44</v>
      </c>
      <c r="K63" s="396"/>
      <c r="L63" s="124"/>
      <c r="M63" s="125"/>
      <c r="O63" s="361"/>
      <c r="P63" s="221"/>
    </row>
    <row r="64" spans="2:16" x14ac:dyDescent="0.3">
      <c r="B64" s="626"/>
      <c r="C64" s="513"/>
      <c r="D64" s="19" t="s">
        <v>203</v>
      </c>
      <c r="E64" s="19"/>
      <c r="F64" s="19">
        <v>64</v>
      </c>
      <c r="G64" s="19">
        <v>432</v>
      </c>
      <c r="H64" s="394">
        <v>1</v>
      </c>
      <c r="I64" s="394">
        <v>1</v>
      </c>
      <c r="J64" s="22" t="s">
        <v>44</v>
      </c>
      <c r="K64" s="396"/>
      <c r="L64" s="124"/>
      <c r="M64" s="403"/>
      <c r="O64" s="361"/>
      <c r="P64" s="221"/>
    </row>
    <row r="65" spans="2:16" ht="58.95" customHeight="1" x14ac:dyDescent="0.3">
      <c r="B65" s="626"/>
      <c r="C65" s="513" t="s">
        <v>437</v>
      </c>
      <c r="D65" s="29" t="s">
        <v>438</v>
      </c>
      <c r="E65" s="19"/>
      <c r="F65" s="19"/>
      <c r="G65" s="19"/>
      <c r="H65" s="22" t="s">
        <v>108</v>
      </c>
      <c r="I65" s="22" t="s">
        <v>108</v>
      </c>
      <c r="J65" s="22">
        <v>1</v>
      </c>
      <c r="K65" s="357"/>
      <c r="L65" s="124"/>
      <c r="M65" s="125"/>
      <c r="O65" s="361"/>
      <c r="P65" s="221"/>
    </row>
    <row r="66" spans="2:16" ht="58.95" customHeight="1" thickBot="1" x14ac:dyDescent="0.35">
      <c r="B66" s="627"/>
      <c r="C66" s="618"/>
      <c r="D66" s="42" t="s">
        <v>439</v>
      </c>
      <c r="E66" s="20"/>
      <c r="F66" s="20"/>
      <c r="G66" s="20"/>
      <c r="H66" s="23" t="s">
        <v>108</v>
      </c>
      <c r="I66" s="23" t="s">
        <v>108</v>
      </c>
      <c r="J66" s="23">
        <v>1</v>
      </c>
      <c r="K66" s="400"/>
      <c r="L66" s="126"/>
      <c r="M66" s="117"/>
      <c r="O66" s="361"/>
      <c r="P66" s="221"/>
    </row>
    <row r="67" spans="2:16" ht="15" thickTop="1" x14ac:dyDescent="0.3">
      <c r="O67" s="361"/>
      <c r="P67" s="221"/>
    </row>
    <row r="68" spans="2:16" x14ac:dyDescent="0.3">
      <c r="N68" s="118">
        <f>SUM(M43:M66)</f>
        <v>0</v>
      </c>
      <c r="O68" s="219" t="s">
        <v>25</v>
      </c>
      <c r="P68" s="221"/>
    </row>
    <row r="69" spans="2:16" ht="15" thickBot="1" x14ac:dyDescent="0.35">
      <c r="O69" s="361"/>
      <c r="P69" s="221"/>
    </row>
    <row r="70" spans="2:16" ht="18" thickTop="1" x14ac:dyDescent="0.3">
      <c r="B70" s="452" t="s">
        <v>440</v>
      </c>
      <c r="C70" s="453"/>
      <c r="D70" s="453"/>
      <c r="E70" s="453"/>
      <c r="F70" s="453"/>
      <c r="G70" s="453"/>
      <c r="H70" s="453"/>
      <c r="I70" s="454"/>
      <c r="O70" s="361"/>
      <c r="P70" s="221"/>
    </row>
    <row r="71" spans="2:16" ht="72.599999999999994" thickBot="1" x14ac:dyDescent="0.35">
      <c r="B71" s="415" t="s">
        <v>1</v>
      </c>
      <c r="C71" s="417" t="s">
        <v>441</v>
      </c>
      <c r="D71" s="173" t="s">
        <v>442</v>
      </c>
      <c r="E71" s="173" t="s">
        <v>443</v>
      </c>
      <c r="F71" s="173" t="s">
        <v>444</v>
      </c>
      <c r="G71" s="172" t="s">
        <v>445</v>
      </c>
      <c r="H71" s="172" t="s">
        <v>446</v>
      </c>
      <c r="I71" s="174" t="s">
        <v>243</v>
      </c>
      <c r="O71" s="361"/>
      <c r="P71" s="221"/>
    </row>
    <row r="72" spans="2:16" ht="29.4" thickTop="1" x14ac:dyDescent="0.3">
      <c r="B72" s="397" t="s">
        <v>447</v>
      </c>
      <c r="C72" s="424" t="s">
        <v>448</v>
      </c>
      <c r="D72" s="21">
        <v>2000</v>
      </c>
      <c r="E72" s="21" t="s">
        <v>108</v>
      </c>
      <c r="F72" s="21" t="s">
        <v>108</v>
      </c>
      <c r="G72" s="235"/>
      <c r="H72" s="122"/>
      <c r="I72" s="123"/>
      <c r="O72" s="361"/>
      <c r="P72" s="221"/>
    </row>
    <row r="73" spans="2:16" ht="29.4" thickBot="1" x14ac:dyDescent="0.35">
      <c r="B73" s="398" t="s">
        <v>449</v>
      </c>
      <c r="C73" s="393" t="s">
        <v>450</v>
      </c>
      <c r="D73" s="23" t="s">
        <v>108</v>
      </c>
      <c r="E73" s="23">
        <v>3000</v>
      </c>
      <c r="F73" s="23">
        <v>50</v>
      </c>
      <c r="G73" s="126"/>
      <c r="H73" s="228"/>
      <c r="I73" s="117"/>
      <c r="O73" s="361"/>
      <c r="P73" s="221"/>
    </row>
    <row r="74" spans="2:16" ht="15" thickTop="1" x14ac:dyDescent="0.3">
      <c r="O74" s="361"/>
      <c r="P74" s="221"/>
    </row>
    <row r="75" spans="2:16" x14ac:dyDescent="0.3">
      <c r="J75" s="118">
        <f>SUM(I72:I73)</f>
        <v>0</v>
      </c>
      <c r="K75" s="219" t="s">
        <v>25</v>
      </c>
      <c r="O75" s="361"/>
      <c r="P75" s="221"/>
    </row>
    <row r="76" spans="2:16" x14ac:dyDescent="0.3">
      <c r="O76" s="361"/>
      <c r="P76" s="221"/>
    </row>
    <row r="77" spans="2:16" x14ac:dyDescent="0.3">
      <c r="O77" s="361"/>
      <c r="P77" s="221"/>
    </row>
    <row r="79" spans="2:16" x14ac:dyDescent="0.3">
      <c r="C79" s="455"/>
      <c r="D79" s="455"/>
    </row>
    <row r="80" spans="2:16" x14ac:dyDescent="0.3">
      <c r="C80" s="455"/>
      <c r="D80" s="455"/>
    </row>
    <row r="81" spans="3:9" x14ac:dyDescent="0.3">
      <c r="C81" s="455"/>
      <c r="D81" s="455"/>
    </row>
    <row r="84" spans="3:9" x14ac:dyDescent="0.3">
      <c r="C84" s="294"/>
      <c r="D84" s="522"/>
      <c r="E84" s="522"/>
      <c r="F84" s="522"/>
      <c r="G84" s="522"/>
      <c r="H84" s="522"/>
      <c r="I84" s="522"/>
    </row>
    <row r="85" spans="3:9" x14ac:dyDescent="0.3">
      <c r="D85" s="522"/>
      <c r="E85" s="522"/>
      <c r="F85" s="522"/>
      <c r="G85" s="522"/>
      <c r="H85" s="522"/>
      <c r="I85" s="522"/>
    </row>
  </sheetData>
  <mergeCells count="46">
    <mergeCell ref="B2:AD2"/>
    <mergeCell ref="D84:I85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B13:N13"/>
    <mergeCell ref="D35:E35"/>
    <mergeCell ref="C3:D3"/>
    <mergeCell ref="D30:E30"/>
    <mergeCell ref="D31:E31"/>
    <mergeCell ref="D32:E32"/>
    <mergeCell ref="D33:E33"/>
    <mergeCell ref="C4:C6"/>
    <mergeCell ref="C7:C9"/>
    <mergeCell ref="B4:B9"/>
    <mergeCell ref="D28:E28"/>
    <mergeCell ref="D29:E29"/>
    <mergeCell ref="B43:B66"/>
    <mergeCell ref="B41:M41"/>
    <mergeCell ref="D36:E36"/>
    <mergeCell ref="C14:E14"/>
    <mergeCell ref="D37:E37"/>
    <mergeCell ref="D34:E34"/>
    <mergeCell ref="C80:D80"/>
    <mergeCell ref="C81:D81"/>
    <mergeCell ref="C15:C26"/>
    <mergeCell ref="C27:C34"/>
    <mergeCell ref="C35:C37"/>
    <mergeCell ref="D27:E27"/>
    <mergeCell ref="C79:D79"/>
    <mergeCell ref="B70:I70"/>
    <mergeCell ref="C42:E42"/>
    <mergeCell ref="C43:C54"/>
    <mergeCell ref="C55:C57"/>
    <mergeCell ref="C58:C64"/>
    <mergeCell ref="C65:C66"/>
    <mergeCell ref="B15:B37"/>
  </mergeCells>
  <phoneticPr fontId="7" type="noConversion"/>
  <pageMargins left="0.25" right="0.25" top="0.75" bottom="0.75" header="0.3" footer="0.3"/>
  <pageSetup paperSize="9" scale="31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  <pageSetUpPr fitToPage="1"/>
  </sheetPr>
  <dimension ref="B1:R18"/>
  <sheetViews>
    <sheetView zoomScaleNormal="100" workbookViewId="0">
      <selection activeCell="B1" sqref="B1:P9"/>
    </sheetView>
  </sheetViews>
  <sheetFormatPr defaultRowHeight="14.4" x14ac:dyDescent="0.3"/>
  <cols>
    <col min="1" max="1" width="2.88671875" customWidth="1"/>
    <col min="3" max="3" width="66.21875" customWidth="1"/>
    <col min="4" max="4" width="14.88671875" customWidth="1"/>
    <col min="5" max="5" width="10.88671875" customWidth="1"/>
    <col min="6" max="6" width="23.5546875" customWidth="1"/>
    <col min="7" max="7" width="10.44140625" customWidth="1"/>
    <col min="8" max="8" width="7.6640625" customWidth="1"/>
    <col min="9" max="9" width="9.109375" customWidth="1"/>
    <col min="11" max="11" width="11.88671875" customWidth="1"/>
    <col min="12" max="12" width="12.5546875" customWidth="1"/>
    <col min="13" max="13" width="10.6640625" customWidth="1"/>
    <col min="14" max="14" width="11.44140625" customWidth="1"/>
    <col min="15" max="15" width="12.5546875" customWidth="1"/>
    <col min="16" max="16" width="14.6640625" customWidth="1"/>
    <col min="17" max="17" width="14.109375" customWidth="1"/>
    <col min="18" max="18" width="18.5546875" customWidth="1"/>
  </cols>
  <sheetData>
    <row r="1" spans="2:18" ht="15" thickBot="1" x14ac:dyDescent="0.35"/>
    <row r="2" spans="2:18" ht="18" thickTop="1" x14ac:dyDescent="0.3">
      <c r="B2" s="452" t="s">
        <v>451</v>
      </c>
      <c r="C2" s="645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4"/>
    </row>
    <row r="3" spans="2:18" x14ac:dyDescent="0.3">
      <c r="B3" s="467" t="s">
        <v>1</v>
      </c>
      <c r="C3" s="180"/>
      <c r="D3" s="469" t="s">
        <v>2</v>
      </c>
      <c r="E3" s="470"/>
      <c r="F3" s="470"/>
      <c r="G3" s="470"/>
      <c r="H3" s="470"/>
      <c r="I3" s="470"/>
      <c r="J3" s="470"/>
      <c r="K3" s="458" t="s">
        <v>3</v>
      </c>
      <c r="L3" s="458" t="s">
        <v>4</v>
      </c>
      <c r="M3" s="641"/>
      <c r="N3" s="642"/>
      <c r="O3" s="642"/>
      <c r="P3" s="643"/>
    </row>
    <row r="4" spans="2:18" ht="43.8" thickBot="1" x14ac:dyDescent="0.35">
      <c r="B4" s="468"/>
      <c r="C4" s="417" t="s">
        <v>452</v>
      </c>
      <c r="D4" s="417" t="s">
        <v>5</v>
      </c>
      <c r="E4" s="46" t="s">
        <v>453</v>
      </c>
      <c r="F4" s="46" t="s">
        <v>7</v>
      </c>
      <c r="G4" s="46" t="s">
        <v>454</v>
      </c>
      <c r="H4" s="46" t="s">
        <v>8</v>
      </c>
      <c r="I4" s="46" t="s">
        <v>455</v>
      </c>
      <c r="J4" s="46" t="s">
        <v>456</v>
      </c>
      <c r="K4" s="459"/>
      <c r="L4" s="459"/>
      <c r="M4" s="120" t="s">
        <v>11</v>
      </c>
      <c r="N4" s="120" t="s">
        <v>12</v>
      </c>
      <c r="O4" s="412" t="s">
        <v>13</v>
      </c>
      <c r="P4" s="414" t="s">
        <v>14</v>
      </c>
    </row>
    <row r="5" spans="2:18" ht="37.35" customHeight="1" thickTop="1" x14ac:dyDescent="0.3">
      <c r="B5" s="644" t="s">
        <v>457</v>
      </c>
      <c r="C5" s="639" t="s">
        <v>458</v>
      </c>
      <c r="D5" s="300" t="s">
        <v>459</v>
      </c>
      <c r="E5" s="304">
        <v>52</v>
      </c>
      <c r="F5" s="305" t="s">
        <v>460</v>
      </c>
      <c r="G5" s="305">
        <v>80</v>
      </c>
      <c r="H5" s="305">
        <v>504</v>
      </c>
      <c r="I5" s="239" t="s">
        <v>108</v>
      </c>
      <c r="J5" s="239" t="s">
        <v>108</v>
      </c>
      <c r="K5" s="241">
        <v>1</v>
      </c>
      <c r="L5" s="241">
        <v>1</v>
      </c>
      <c r="M5" s="131"/>
      <c r="N5" s="243"/>
      <c r="O5" s="301"/>
      <c r="P5" s="151"/>
    </row>
    <row r="6" spans="2:18" ht="37.35" customHeight="1" x14ac:dyDescent="0.3">
      <c r="B6" s="476"/>
      <c r="C6" s="640"/>
      <c r="D6" s="407" t="s">
        <v>461</v>
      </c>
      <c r="E6" s="306">
        <v>64</v>
      </c>
      <c r="F6" s="307" t="s">
        <v>462</v>
      </c>
      <c r="G6" s="307">
        <v>96</v>
      </c>
      <c r="H6" s="307">
        <v>768</v>
      </c>
      <c r="I6" s="427" t="s">
        <v>108</v>
      </c>
      <c r="J6" s="427" t="s">
        <v>108</v>
      </c>
      <c r="K6" s="15">
        <v>1</v>
      </c>
      <c r="L6" s="15">
        <v>1</v>
      </c>
      <c r="M6" s="134"/>
      <c r="N6" s="113"/>
      <c r="O6" s="135"/>
      <c r="P6" s="136"/>
    </row>
    <row r="7" spans="2:18" ht="37.35" customHeight="1" x14ac:dyDescent="0.3">
      <c r="B7" s="476"/>
      <c r="C7" s="640"/>
      <c r="D7" s="407" t="s">
        <v>463</v>
      </c>
      <c r="E7" s="306">
        <v>64</v>
      </c>
      <c r="F7" s="307" t="s">
        <v>464</v>
      </c>
      <c r="G7" s="307">
        <v>80</v>
      </c>
      <c r="H7" s="307">
        <v>640</v>
      </c>
      <c r="I7" s="427" t="s">
        <v>108</v>
      </c>
      <c r="J7" s="427" t="s">
        <v>108</v>
      </c>
      <c r="K7" s="15">
        <v>1</v>
      </c>
      <c r="L7" s="15">
        <v>1</v>
      </c>
      <c r="M7" s="134"/>
      <c r="N7" s="113"/>
      <c r="O7" s="135"/>
      <c r="P7" s="136"/>
      <c r="Q7" s="319">
        <f>SUM(P5:P7)</f>
        <v>0</v>
      </c>
      <c r="R7" s="222" t="s">
        <v>70</v>
      </c>
    </row>
    <row r="8" spans="2:18" ht="9" customHeight="1" x14ac:dyDescent="0.3">
      <c r="B8" s="476"/>
      <c r="C8" s="309"/>
      <c r="D8" s="310"/>
      <c r="E8" s="311"/>
      <c r="F8" s="312"/>
      <c r="G8" s="312"/>
      <c r="H8" s="312"/>
      <c r="I8" s="313"/>
      <c r="J8" s="313"/>
      <c r="K8" s="314"/>
      <c r="L8" s="314"/>
      <c r="M8" s="318"/>
      <c r="N8" s="315"/>
      <c r="O8" s="316"/>
      <c r="P8" s="317"/>
    </row>
    <row r="9" spans="2:18" ht="73.05" customHeight="1" thickBot="1" x14ac:dyDescent="0.35">
      <c r="B9" s="477"/>
      <c r="C9" s="308" t="s">
        <v>465</v>
      </c>
      <c r="D9" s="417" t="s">
        <v>466</v>
      </c>
      <c r="E9" s="302">
        <v>36</v>
      </c>
      <c r="F9" s="303" t="s">
        <v>467</v>
      </c>
      <c r="G9" s="428" t="s">
        <v>108</v>
      </c>
      <c r="H9" s="303">
        <v>576</v>
      </c>
      <c r="I9" s="8">
        <v>15.36</v>
      </c>
      <c r="J9" s="303">
        <v>3.2</v>
      </c>
      <c r="K9" s="16">
        <v>1</v>
      </c>
      <c r="L9" s="16">
        <v>1</v>
      </c>
      <c r="M9" s="207"/>
      <c r="N9" s="111"/>
      <c r="O9" s="150"/>
      <c r="P9" s="112"/>
      <c r="Q9" s="319">
        <f>P9</f>
        <v>0</v>
      </c>
      <c r="R9" s="222" t="s">
        <v>83</v>
      </c>
    </row>
    <row r="10" spans="2:18" ht="15" thickTop="1" x14ac:dyDescent="0.3"/>
    <row r="11" spans="2:18" x14ac:dyDescent="0.3">
      <c r="Q11" s="118">
        <f>Q9+Q7</f>
        <v>0</v>
      </c>
      <c r="R11" s="222" t="s">
        <v>25</v>
      </c>
    </row>
    <row r="12" spans="2:18" x14ac:dyDescent="0.3">
      <c r="C12" s="448"/>
    </row>
    <row r="13" spans="2:18" x14ac:dyDescent="0.3">
      <c r="C13" s="448"/>
    </row>
    <row r="14" spans="2:18" x14ac:dyDescent="0.3">
      <c r="C14" s="448"/>
    </row>
    <row r="17" spans="3:10" ht="14.7" customHeight="1" x14ac:dyDescent="0.3">
      <c r="C17" s="294"/>
      <c r="D17" s="522"/>
      <c r="E17" s="522"/>
      <c r="F17" s="522"/>
      <c r="G17" s="522"/>
      <c r="H17" s="522"/>
      <c r="I17" s="522"/>
      <c r="J17" s="522"/>
    </row>
    <row r="18" spans="3:10" x14ac:dyDescent="0.3">
      <c r="D18" s="522"/>
      <c r="E18" s="522"/>
      <c r="F18" s="522"/>
      <c r="G18" s="522"/>
      <c r="H18" s="522"/>
      <c r="I18" s="522"/>
      <c r="J18" s="522"/>
    </row>
  </sheetData>
  <mergeCells count="9">
    <mergeCell ref="C5:C7"/>
    <mergeCell ref="M3:P3"/>
    <mergeCell ref="D17:J18"/>
    <mergeCell ref="B5:B9"/>
    <mergeCell ref="B2:P2"/>
    <mergeCell ref="B3:B4"/>
    <mergeCell ref="D3:J3"/>
    <mergeCell ref="K3:K4"/>
    <mergeCell ref="L3:L4"/>
  </mergeCells>
  <pageMargins left="0.25" right="0.25" top="0.75" bottom="0.75" header="0.3" footer="0.3"/>
  <pageSetup paperSize="9" scale="60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  <pageSetUpPr fitToPage="1"/>
  </sheetPr>
  <dimension ref="B2:R22"/>
  <sheetViews>
    <sheetView topLeftCell="J1" workbookViewId="0">
      <selection activeCell="B2" sqref="B2:P12"/>
    </sheetView>
  </sheetViews>
  <sheetFormatPr defaultRowHeight="14.4" x14ac:dyDescent="0.3"/>
  <cols>
    <col min="1" max="1" width="3" customWidth="1"/>
    <col min="3" max="3" width="92.5546875" customWidth="1"/>
    <col min="4" max="4" width="38.5546875" customWidth="1"/>
    <col min="5" max="5" width="11.6640625" customWidth="1"/>
    <col min="6" max="6" width="28.6640625" customWidth="1"/>
    <col min="7" max="7" width="14.6640625" customWidth="1"/>
    <col min="8" max="8" width="15.88671875" customWidth="1"/>
    <col min="9" max="9" width="17.21875" customWidth="1"/>
    <col min="10" max="11" width="15" customWidth="1"/>
    <col min="12" max="12" width="11.21875" customWidth="1"/>
    <col min="13" max="13" width="32.5546875" customWidth="1"/>
    <col min="14" max="14" width="31.21875" customWidth="1"/>
    <col min="15" max="15" width="30.21875" customWidth="1"/>
    <col min="16" max="16" width="31.44140625" customWidth="1"/>
    <col min="17" max="17" width="15.109375" customWidth="1"/>
    <col min="18" max="18" width="18" customWidth="1"/>
  </cols>
  <sheetData>
    <row r="2" spans="2:18" ht="15" thickBot="1" x14ac:dyDescent="0.35"/>
    <row r="3" spans="2:18" ht="18" thickTop="1" x14ac:dyDescent="0.3">
      <c r="B3" s="452" t="s">
        <v>468</v>
      </c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592"/>
      <c r="N3" s="592"/>
      <c r="O3" s="592"/>
      <c r="P3" s="454"/>
    </row>
    <row r="4" spans="2:18" ht="85.8" customHeight="1" thickBot="1" x14ac:dyDescent="0.35">
      <c r="B4" s="171" t="s">
        <v>1</v>
      </c>
      <c r="C4" s="593" t="s">
        <v>28</v>
      </c>
      <c r="D4" s="593"/>
      <c r="E4" s="426" t="s">
        <v>469</v>
      </c>
      <c r="F4" s="426" t="s">
        <v>470</v>
      </c>
      <c r="G4" s="172" t="s">
        <v>471</v>
      </c>
      <c r="H4" s="172" t="s">
        <v>472</v>
      </c>
      <c r="I4" s="172" t="s">
        <v>473</v>
      </c>
      <c r="J4" s="173" t="s">
        <v>474</v>
      </c>
      <c r="K4" s="173" t="s">
        <v>475</v>
      </c>
      <c r="L4" s="173" t="s">
        <v>3</v>
      </c>
      <c r="M4" s="172" t="s">
        <v>476</v>
      </c>
      <c r="N4" s="172" t="s">
        <v>477</v>
      </c>
      <c r="O4" s="365" t="s">
        <v>478</v>
      </c>
      <c r="P4" s="366" t="s">
        <v>479</v>
      </c>
    </row>
    <row r="5" spans="2:18" s="339" customFormat="1" ht="32.25" customHeight="1" thickTop="1" x14ac:dyDescent="0.3">
      <c r="B5" s="646" t="s">
        <v>480</v>
      </c>
      <c r="C5" s="650" t="s">
        <v>481</v>
      </c>
      <c r="D5" s="655" t="s">
        <v>482</v>
      </c>
      <c r="E5" s="331" t="s">
        <v>276</v>
      </c>
      <c r="F5" s="338" t="s">
        <v>483</v>
      </c>
      <c r="G5" s="342"/>
      <c r="H5" s="346"/>
      <c r="I5" s="350"/>
      <c r="J5" s="353">
        <v>100</v>
      </c>
      <c r="K5" s="353">
        <v>50</v>
      </c>
      <c r="L5" s="353">
        <v>36</v>
      </c>
      <c r="M5" s="367"/>
      <c r="N5" s="368"/>
      <c r="O5" s="369"/>
      <c r="P5" s="370"/>
    </row>
    <row r="6" spans="2:18" s="339" customFormat="1" ht="32.25" customHeight="1" x14ac:dyDescent="0.3">
      <c r="B6" s="647"/>
      <c r="C6" s="651"/>
      <c r="D6" s="656"/>
      <c r="E6" s="425" t="s">
        <v>276</v>
      </c>
      <c r="F6" s="341" t="s">
        <v>484</v>
      </c>
      <c r="G6" s="343"/>
      <c r="H6" s="347"/>
      <c r="I6" s="351"/>
      <c r="J6" s="354">
        <v>50</v>
      </c>
      <c r="K6" s="354">
        <v>60</v>
      </c>
      <c r="L6" s="354">
        <v>36</v>
      </c>
      <c r="M6" s="371"/>
      <c r="N6" s="372"/>
      <c r="O6" s="373"/>
      <c r="P6" s="374"/>
    </row>
    <row r="7" spans="2:18" s="339" customFormat="1" ht="32.25" customHeight="1" x14ac:dyDescent="0.3">
      <c r="B7" s="647"/>
      <c r="C7" s="651"/>
      <c r="D7" s="657"/>
      <c r="E7" s="425" t="s">
        <v>276</v>
      </c>
      <c r="F7" s="345" t="s">
        <v>485</v>
      </c>
      <c r="G7" s="343"/>
      <c r="H7" s="347"/>
      <c r="I7" s="351"/>
      <c r="J7" s="354">
        <v>50</v>
      </c>
      <c r="K7" s="354">
        <v>550</v>
      </c>
      <c r="L7" s="354">
        <v>36</v>
      </c>
      <c r="M7" s="371"/>
      <c r="N7" s="372"/>
      <c r="O7" s="373"/>
      <c r="P7" s="374"/>
    </row>
    <row r="8" spans="2:18" s="339" customFormat="1" ht="32.25" customHeight="1" x14ac:dyDescent="0.3">
      <c r="B8" s="648"/>
      <c r="C8" s="652"/>
      <c r="D8" s="658" t="s">
        <v>486</v>
      </c>
      <c r="E8" s="85" t="s">
        <v>277</v>
      </c>
      <c r="F8" s="340" t="s">
        <v>487</v>
      </c>
      <c r="G8" s="344"/>
      <c r="H8" s="348"/>
      <c r="I8" s="351"/>
      <c r="J8" s="65">
        <v>1</v>
      </c>
      <c r="K8" s="65">
        <v>200</v>
      </c>
      <c r="L8" s="65">
        <v>36</v>
      </c>
      <c r="M8" s="371"/>
      <c r="N8" s="372"/>
      <c r="O8" s="373"/>
      <c r="P8" s="374"/>
    </row>
    <row r="9" spans="2:18" s="339" customFormat="1" ht="32.25" customHeight="1" x14ac:dyDescent="0.3">
      <c r="B9" s="648"/>
      <c r="C9" s="652"/>
      <c r="D9" s="657"/>
      <c r="E9" s="85" t="s">
        <v>277</v>
      </c>
      <c r="F9" s="345" t="s">
        <v>485</v>
      </c>
      <c r="G9" s="344"/>
      <c r="H9" s="348"/>
      <c r="I9" s="352"/>
      <c r="J9" s="65">
        <v>1</v>
      </c>
      <c r="K9" s="65">
        <v>600</v>
      </c>
      <c r="L9" s="65">
        <v>36</v>
      </c>
      <c r="M9" s="375"/>
      <c r="N9" s="376"/>
      <c r="O9" s="377"/>
      <c r="P9" s="378"/>
    </row>
    <row r="10" spans="2:18" ht="7.8" customHeight="1" x14ac:dyDescent="0.3">
      <c r="B10" s="648"/>
      <c r="C10" s="323"/>
      <c r="D10" s="192"/>
      <c r="E10" s="324"/>
      <c r="F10" s="325"/>
      <c r="G10" s="335"/>
      <c r="H10" s="335"/>
      <c r="I10" s="335"/>
      <c r="J10" s="326"/>
      <c r="K10" s="326"/>
      <c r="L10" s="326"/>
      <c r="M10" s="362"/>
      <c r="N10" s="362"/>
      <c r="O10" s="327"/>
      <c r="P10" s="328"/>
    </row>
    <row r="11" spans="2:18" ht="39.6" customHeight="1" x14ac:dyDescent="0.3">
      <c r="B11" s="648"/>
      <c r="C11" s="653" t="s">
        <v>488</v>
      </c>
      <c r="D11" s="329" t="s">
        <v>489</v>
      </c>
      <c r="E11" s="85" t="s">
        <v>108</v>
      </c>
      <c r="F11" s="355" t="s">
        <v>108</v>
      </c>
      <c r="G11" s="348"/>
      <c r="H11" s="334"/>
      <c r="I11" s="348"/>
      <c r="J11" s="69">
        <v>50</v>
      </c>
      <c r="K11" s="355" t="s">
        <v>108</v>
      </c>
      <c r="L11" s="69">
        <v>36</v>
      </c>
      <c r="M11" s="363"/>
      <c r="N11" s="363"/>
      <c r="O11" s="248"/>
      <c r="P11" s="337"/>
    </row>
    <row r="12" spans="2:18" ht="39.6" customHeight="1" thickBot="1" x14ac:dyDescent="0.35">
      <c r="B12" s="649"/>
      <c r="C12" s="654"/>
      <c r="D12" s="330" t="s">
        <v>490</v>
      </c>
      <c r="E12" s="161" t="s">
        <v>108</v>
      </c>
      <c r="F12" s="356" t="s">
        <v>108</v>
      </c>
      <c r="G12" s="349"/>
      <c r="H12" s="336"/>
      <c r="I12" s="349"/>
      <c r="J12" s="165">
        <v>50</v>
      </c>
      <c r="K12" s="356" t="s">
        <v>108</v>
      </c>
      <c r="L12" s="73">
        <v>36</v>
      </c>
      <c r="M12" s="364"/>
      <c r="N12" s="364"/>
      <c r="O12" s="332"/>
      <c r="P12" s="333"/>
    </row>
    <row r="13" spans="2:18" ht="15" thickTop="1" x14ac:dyDescent="0.3">
      <c r="B13" s="379"/>
      <c r="C13" s="379"/>
      <c r="D13" s="152"/>
      <c r="E13" s="152"/>
      <c r="F13" s="152"/>
      <c r="G13" s="152"/>
      <c r="H13" s="152"/>
      <c r="I13" s="152"/>
      <c r="J13" s="379"/>
      <c r="K13" s="379"/>
      <c r="L13" s="379"/>
      <c r="M13" s="379"/>
      <c r="N13" s="379"/>
      <c r="O13" s="379"/>
      <c r="P13" s="70"/>
    </row>
    <row r="14" spans="2:18" x14ac:dyDescent="0.3">
      <c r="B14" s="379"/>
      <c r="C14" s="379"/>
      <c r="D14" s="152"/>
      <c r="E14" s="152"/>
      <c r="F14" s="152"/>
      <c r="G14" s="152"/>
      <c r="H14" s="152"/>
      <c r="I14" s="152"/>
      <c r="J14" s="379"/>
      <c r="K14" s="379"/>
      <c r="L14" s="379"/>
      <c r="M14" s="379"/>
      <c r="N14" s="379"/>
      <c r="O14" s="379"/>
      <c r="P14" s="379"/>
      <c r="Q14" s="118">
        <f>SUM(P5:P12)</f>
        <v>0</v>
      </c>
      <c r="R14" s="219" t="s">
        <v>25</v>
      </c>
    </row>
    <row r="15" spans="2:18" x14ac:dyDescent="0.3">
      <c r="B15" s="379"/>
      <c r="C15" s="449"/>
      <c r="D15" s="447"/>
      <c r="E15" s="152"/>
      <c r="F15" s="152"/>
      <c r="G15" s="152"/>
      <c r="H15" s="152"/>
      <c r="I15" s="152"/>
      <c r="J15" s="379"/>
      <c r="K15" s="379"/>
      <c r="L15" s="379"/>
      <c r="M15" s="379"/>
      <c r="N15" s="379"/>
      <c r="O15" s="379"/>
      <c r="P15" s="379"/>
      <c r="Q15" s="361"/>
      <c r="R15" s="221"/>
    </row>
    <row r="16" spans="2:18" x14ac:dyDescent="0.3">
      <c r="B16" s="379"/>
      <c r="C16" s="455"/>
      <c r="D16" s="455"/>
      <c r="E16" s="152"/>
      <c r="F16" s="152"/>
      <c r="G16" s="152"/>
      <c r="H16" s="152"/>
      <c r="I16" s="152"/>
      <c r="J16" s="379"/>
      <c r="K16" s="379"/>
      <c r="L16" s="379"/>
      <c r="M16" s="379"/>
      <c r="N16" s="379"/>
      <c r="O16" s="379"/>
      <c r="P16" s="379"/>
    </row>
    <row r="17" spans="2:16" x14ac:dyDescent="0.3">
      <c r="B17" s="379"/>
      <c r="C17" s="455"/>
      <c r="D17" s="455"/>
      <c r="E17" s="152"/>
      <c r="F17" s="152"/>
      <c r="G17" s="152"/>
      <c r="H17" s="152"/>
      <c r="I17" s="152"/>
      <c r="J17" s="379"/>
      <c r="K17" s="379"/>
      <c r="L17" s="379"/>
      <c r="M17" s="379"/>
      <c r="N17" s="379"/>
      <c r="O17" s="379"/>
      <c r="P17" s="379"/>
    </row>
    <row r="18" spans="2:16" x14ac:dyDescent="0.3">
      <c r="C18" s="455"/>
      <c r="D18" s="455"/>
    </row>
    <row r="21" spans="2:16" ht="14.7" customHeight="1" x14ac:dyDescent="0.3">
      <c r="C21" s="294"/>
      <c r="D21" s="522"/>
      <c r="E21" s="522"/>
      <c r="F21" s="522"/>
      <c r="G21" s="522"/>
      <c r="H21" s="522"/>
    </row>
    <row r="22" spans="2:16" x14ac:dyDescent="0.3">
      <c r="D22" s="522"/>
      <c r="E22" s="522"/>
      <c r="F22" s="522"/>
      <c r="G22" s="522"/>
      <c r="H22" s="522"/>
    </row>
  </sheetData>
  <mergeCells count="11">
    <mergeCell ref="D21:H22"/>
    <mergeCell ref="B3:P3"/>
    <mergeCell ref="C4:D4"/>
    <mergeCell ref="B5:B12"/>
    <mergeCell ref="C5:C9"/>
    <mergeCell ref="C16:D16"/>
    <mergeCell ref="C17:D17"/>
    <mergeCell ref="C18:D18"/>
    <mergeCell ref="C11:C12"/>
    <mergeCell ref="D5:D7"/>
    <mergeCell ref="D8:D9"/>
  </mergeCells>
  <pageMargins left="0.25" right="0.25" top="0.75" bottom="0.75" header="0.3" footer="0.3"/>
  <pageSetup paperSize="9" scale="3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  <pageSetUpPr fitToPage="1"/>
  </sheetPr>
  <dimension ref="B1:K16"/>
  <sheetViews>
    <sheetView workbookViewId="0">
      <selection activeCell="G24" sqref="G24"/>
    </sheetView>
  </sheetViews>
  <sheetFormatPr defaultRowHeight="14.4" x14ac:dyDescent="0.3"/>
  <cols>
    <col min="1" max="1" width="3.5546875" customWidth="1"/>
    <col min="2" max="2" width="17.21875" customWidth="1"/>
    <col min="3" max="3" width="14" customWidth="1"/>
    <col min="4" max="4" width="45" customWidth="1"/>
    <col min="5" max="5" width="14.44140625" customWidth="1"/>
    <col min="6" max="6" width="17.44140625" customWidth="1"/>
    <col min="8" max="8" width="19.6640625" customWidth="1"/>
    <col min="9" max="9" width="18.44140625" customWidth="1"/>
    <col min="10" max="10" width="14.88671875" customWidth="1"/>
    <col min="11" max="11" width="20.109375" customWidth="1"/>
  </cols>
  <sheetData>
    <row r="1" spans="2:11" ht="15" thickBot="1" x14ac:dyDescent="0.35"/>
    <row r="2" spans="2:11" ht="18" thickTop="1" x14ac:dyDescent="0.3">
      <c r="B2" s="452" t="s">
        <v>491</v>
      </c>
      <c r="C2" s="453"/>
      <c r="D2" s="453"/>
      <c r="E2" s="453"/>
      <c r="F2" s="453"/>
      <c r="G2" s="453"/>
      <c r="H2" s="592"/>
      <c r="I2" s="454"/>
    </row>
    <row r="3" spans="2:11" ht="58.2" thickBot="1" x14ac:dyDescent="0.35">
      <c r="B3" s="171" t="s">
        <v>1</v>
      </c>
      <c r="C3" s="426" t="s">
        <v>28</v>
      </c>
      <c r="D3" s="426" t="s">
        <v>469</v>
      </c>
      <c r="E3" s="172" t="s">
        <v>492</v>
      </c>
      <c r="F3" s="173" t="s">
        <v>493</v>
      </c>
      <c r="G3" s="173" t="s">
        <v>3</v>
      </c>
      <c r="H3" s="384" t="s">
        <v>239</v>
      </c>
      <c r="I3" s="385" t="s">
        <v>243</v>
      </c>
    </row>
    <row r="4" spans="2:11" ht="63" customHeight="1" thickTop="1" x14ac:dyDescent="0.3">
      <c r="B4" s="646" t="s">
        <v>494</v>
      </c>
      <c r="C4" s="659" t="s">
        <v>495</v>
      </c>
      <c r="D4" s="380" t="s">
        <v>496</v>
      </c>
      <c r="E4" s="342"/>
      <c r="F4" s="353">
        <v>10</v>
      </c>
      <c r="G4" s="353">
        <v>3</v>
      </c>
      <c r="H4" s="386"/>
      <c r="I4" s="387"/>
    </row>
    <row r="5" spans="2:11" ht="86.25" customHeight="1" x14ac:dyDescent="0.3">
      <c r="B5" s="647"/>
      <c r="C5" s="660"/>
      <c r="D5" s="381" t="s">
        <v>497</v>
      </c>
      <c r="E5" s="343"/>
      <c r="F5" s="354">
        <v>10</v>
      </c>
      <c r="G5" s="354">
        <v>36</v>
      </c>
      <c r="H5" s="388"/>
      <c r="I5" s="389"/>
    </row>
    <row r="6" spans="2:11" ht="63" customHeight="1" x14ac:dyDescent="0.3">
      <c r="B6" s="647"/>
      <c r="C6" s="660"/>
      <c r="D6" s="381" t="s">
        <v>498</v>
      </c>
      <c r="E6" s="343"/>
      <c r="F6" s="354">
        <v>5</v>
      </c>
      <c r="G6" s="354">
        <v>24</v>
      </c>
      <c r="H6" s="388"/>
      <c r="I6" s="389"/>
    </row>
    <row r="7" spans="2:11" ht="63" customHeight="1" thickBot="1" x14ac:dyDescent="0.35">
      <c r="B7" s="649"/>
      <c r="C7" s="596"/>
      <c r="D7" s="382" t="s">
        <v>499</v>
      </c>
      <c r="E7" s="383"/>
      <c r="F7" s="74">
        <v>5</v>
      </c>
      <c r="G7" s="74">
        <v>12</v>
      </c>
      <c r="H7" s="390"/>
      <c r="I7" s="391"/>
    </row>
    <row r="8" spans="2:11" ht="15" thickTop="1" x14ac:dyDescent="0.3">
      <c r="B8" s="379"/>
      <c r="C8" s="379"/>
      <c r="D8" s="152"/>
      <c r="E8" s="152"/>
      <c r="F8" s="379"/>
      <c r="G8" s="379"/>
      <c r="H8" s="379"/>
      <c r="I8" s="70"/>
    </row>
    <row r="9" spans="2:11" x14ac:dyDescent="0.3">
      <c r="B9" s="379"/>
      <c r="C9" s="379"/>
      <c r="D9" s="152"/>
      <c r="E9" s="152"/>
      <c r="F9" s="379"/>
      <c r="G9" s="379"/>
      <c r="H9" s="379"/>
      <c r="I9" s="379"/>
      <c r="J9" s="118">
        <f>SUM(I4:I7)</f>
        <v>0</v>
      </c>
      <c r="K9" s="219" t="s">
        <v>25</v>
      </c>
    </row>
    <row r="10" spans="2:11" x14ac:dyDescent="0.3">
      <c r="B10" s="379"/>
      <c r="C10" s="455"/>
      <c r="D10" s="455"/>
      <c r="E10" s="455"/>
      <c r="F10" s="455"/>
      <c r="G10" s="379"/>
      <c r="H10" s="379"/>
      <c r="I10" s="379"/>
    </row>
    <row r="11" spans="2:11" x14ac:dyDescent="0.3">
      <c r="B11" s="379"/>
      <c r="C11" s="455"/>
      <c r="D11" s="455"/>
      <c r="E11" s="455"/>
      <c r="F11" s="455"/>
      <c r="G11" s="379"/>
      <c r="H11" s="379"/>
      <c r="I11" s="379"/>
    </row>
    <row r="12" spans="2:11" x14ac:dyDescent="0.3">
      <c r="C12" s="455"/>
      <c r="D12" s="455"/>
      <c r="E12" s="455"/>
      <c r="F12" s="455"/>
    </row>
    <row r="15" spans="2:11" ht="14.7" customHeight="1" x14ac:dyDescent="0.3">
      <c r="C15" s="294"/>
      <c r="D15" s="522"/>
      <c r="E15" s="522"/>
      <c r="F15" s="522"/>
      <c r="G15" s="522"/>
      <c r="H15" s="522"/>
    </row>
    <row r="16" spans="2:11" x14ac:dyDescent="0.3">
      <c r="D16" s="522"/>
      <c r="E16" s="522"/>
      <c r="F16" s="522"/>
      <c r="G16" s="522"/>
      <c r="H16" s="522"/>
    </row>
  </sheetData>
  <mergeCells count="7">
    <mergeCell ref="D15:H16"/>
    <mergeCell ref="C10:F10"/>
    <mergeCell ref="C11:F11"/>
    <mergeCell ref="C12:F12"/>
    <mergeCell ref="B2:I2"/>
    <mergeCell ref="B4:B7"/>
    <mergeCell ref="C4:C7"/>
  </mergeCells>
  <pageMargins left="0.25" right="0.25" top="0.75" bottom="0.75" header="0.3" footer="0.3"/>
  <pageSetup paperSize="9" scale="7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C000"/>
  </sheetPr>
  <dimension ref="A2:E24"/>
  <sheetViews>
    <sheetView tabSelected="1" workbookViewId="0">
      <selection activeCell="F9" sqref="F9"/>
    </sheetView>
  </sheetViews>
  <sheetFormatPr defaultRowHeight="14.4" x14ac:dyDescent="0.3"/>
  <cols>
    <col min="2" max="2" width="4.109375" bestFit="1" customWidth="1"/>
    <col min="3" max="3" width="25.88671875" customWidth="1"/>
    <col min="4" max="4" width="28.5546875" customWidth="1"/>
    <col min="5" max="6" width="29.109375" customWidth="1"/>
  </cols>
  <sheetData>
    <row r="2" spans="2:5" x14ac:dyDescent="0.3">
      <c r="B2" s="52" t="s">
        <v>500</v>
      </c>
      <c r="C2" s="53" t="s">
        <v>501</v>
      </c>
      <c r="D2" s="53" t="s">
        <v>502</v>
      </c>
      <c r="E2" s="53" t="s">
        <v>503</v>
      </c>
    </row>
    <row r="3" spans="2:5" x14ac:dyDescent="0.3">
      <c r="B3" s="47">
        <v>1</v>
      </c>
      <c r="C3" s="47" t="s">
        <v>504</v>
      </c>
      <c r="D3" s="47"/>
      <c r="E3" s="54">
        <f>'1.Εικονικές μηχανές - VMs'!O36</f>
        <v>0</v>
      </c>
    </row>
    <row r="4" spans="2:5" x14ac:dyDescent="0.3">
      <c r="B4" s="47">
        <v>2</v>
      </c>
      <c r="C4" s="47" t="s">
        <v>505</v>
      </c>
      <c r="D4" s="47"/>
      <c r="E4" s="54">
        <f>'2.VDI'!S11</f>
        <v>0</v>
      </c>
    </row>
    <row r="5" spans="2:5" x14ac:dyDescent="0.3">
      <c r="B5" s="47">
        <v>3</v>
      </c>
      <c r="C5" s="47" t="s">
        <v>506</v>
      </c>
      <c r="D5" s="47"/>
      <c r="E5" s="54">
        <f>'3.Storage'!V49</f>
        <v>0</v>
      </c>
    </row>
    <row r="6" spans="2:5" x14ac:dyDescent="0.3">
      <c r="B6" s="47">
        <v>4</v>
      </c>
      <c r="C6" s="47" t="s">
        <v>507</v>
      </c>
      <c r="D6" s="47"/>
      <c r="E6" s="54">
        <f>'4.Network'!Q18</f>
        <v>0</v>
      </c>
    </row>
    <row r="7" spans="2:5" x14ac:dyDescent="0.3">
      <c r="B7" s="664">
        <v>5</v>
      </c>
      <c r="C7" s="661" t="s">
        <v>508</v>
      </c>
      <c r="D7" s="47" t="s">
        <v>509</v>
      </c>
      <c r="E7" s="54">
        <f>'5.1.SQLServer'!AE77</f>
        <v>0</v>
      </c>
    </row>
    <row r="8" spans="2:5" x14ac:dyDescent="0.3">
      <c r="B8" s="665"/>
      <c r="C8" s="662"/>
      <c r="D8" s="47" t="s">
        <v>510</v>
      </c>
      <c r="E8" s="54">
        <f>'5.2 Open Source DBs'!V46</f>
        <v>0</v>
      </c>
    </row>
    <row r="9" spans="2:5" x14ac:dyDescent="0.3">
      <c r="B9" s="665"/>
      <c r="C9" s="662"/>
      <c r="D9" s="47" t="s">
        <v>511</v>
      </c>
      <c r="E9" s="54">
        <f>'5.3 REDIS'!Q24</f>
        <v>0</v>
      </c>
    </row>
    <row r="10" spans="2:5" x14ac:dyDescent="0.3">
      <c r="B10" s="666"/>
      <c r="C10" s="663"/>
      <c r="D10" s="47" t="s">
        <v>512</v>
      </c>
      <c r="E10" s="54">
        <f>'5.4 NoSQL DB'!T15</f>
        <v>0</v>
      </c>
    </row>
    <row r="11" spans="2:5" x14ac:dyDescent="0.3">
      <c r="B11" s="47">
        <v>6</v>
      </c>
      <c r="C11" s="47" t="s">
        <v>513</v>
      </c>
      <c r="D11" s="47"/>
      <c r="E11" s="54">
        <f>'6.WebHosting'!N24</f>
        <v>0</v>
      </c>
    </row>
    <row r="12" spans="2:5" x14ac:dyDescent="0.3">
      <c r="B12" s="47">
        <v>7</v>
      </c>
      <c r="C12" s="47" t="s">
        <v>514</v>
      </c>
      <c r="D12" s="47"/>
      <c r="E12" s="54">
        <f>'7.Security-Identity'!P22</f>
        <v>0</v>
      </c>
    </row>
    <row r="13" spans="2:5" x14ac:dyDescent="0.3">
      <c r="B13" s="47">
        <v>8</v>
      </c>
      <c r="C13" s="47" t="s">
        <v>515</v>
      </c>
      <c r="D13" s="47"/>
      <c r="E13" s="54">
        <f>'8.Integration'!N16</f>
        <v>0</v>
      </c>
    </row>
    <row r="14" spans="2:5" x14ac:dyDescent="0.3">
      <c r="B14" s="47">
        <v>9</v>
      </c>
      <c r="C14" s="47" t="s">
        <v>516</v>
      </c>
      <c r="D14" s="47"/>
      <c r="E14" s="54">
        <f>'9.Analytics'!N68+'9.Analytics'!J75+'9.Analytics'!O39+'9.Analytics'!AE11</f>
        <v>0</v>
      </c>
    </row>
    <row r="15" spans="2:5" x14ac:dyDescent="0.3">
      <c r="B15" s="47">
        <v>10</v>
      </c>
      <c r="C15" s="47" t="s">
        <v>517</v>
      </c>
      <c r="D15" s="47"/>
      <c r="E15" s="54">
        <f>'10.Dedicated Physical Hosts'!Q11</f>
        <v>0</v>
      </c>
    </row>
    <row r="16" spans="2:5" x14ac:dyDescent="0.3">
      <c r="B16" s="47">
        <v>11</v>
      </c>
      <c r="C16" s="47" t="s">
        <v>518</v>
      </c>
      <c r="D16" s="47"/>
      <c r="E16" s="54">
        <f>'11.Backup-Recovery'!Q14</f>
        <v>0</v>
      </c>
    </row>
    <row r="17" spans="1:5" x14ac:dyDescent="0.3">
      <c r="B17" s="47">
        <v>12</v>
      </c>
      <c r="C17" s="47" t="s">
        <v>519</v>
      </c>
      <c r="D17" s="47"/>
      <c r="E17" s="54">
        <f>'12.IoT'!J9</f>
        <v>0</v>
      </c>
    </row>
    <row r="19" spans="1:5" x14ac:dyDescent="0.3">
      <c r="C19" s="667" t="s">
        <v>520</v>
      </c>
      <c r="D19" s="668"/>
      <c r="E19" s="55">
        <f>SUM(E3:E18)</f>
        <v>0</v>
      </c>
    </row>
    <row r="21" spans="1:5" ht="57.75" customHeight="1" x14ac:dyDescent="0.3">
      <c r="A21" s="669"/>
      <c r="B21" s="669"/>
      <c r="C21" s="669"/>
      <c r="D21" s="669"/>
      <c r="E21" s="669"/>
    </row>
    <row r="22" spans="1:5" x14ac:dyDescent="0.3">
      <c r="A22" s="392"/>
      <c r="B22" s="392"/>
      <c r="C22" s="392"/>
      <c r="D22" s="392"/>
      <c r="E22" s="392"/>
    </row>
    <row r="23" spans="1:5" x14ac:dyDescent="0.3">
      <c r="A23" s="294"/>
      <c r="B23" s="522"/>
      <c r="C23" s="522"/>
      <c r="D23" s="522"/>
      <c r="E23" s="522"/>
    </row>
    <row r="24" spans="1:5" x14ac:dyDescent="0.3">
      <c r="B24" s="522"/>
      <c r="C24" s="522"/>
      <c r="D24" s="522"/>
      <c r="E24" s="522"/>
    </row>
  </sheetData>
  <mergeCells count="5">
    <mergeCell ref="B23:E24"/>
    <mergeCell ref="C7:C10"/>
    <mergeCell ref="B7:B10"/>
    <mergeCell ref="C19:D19"/>
    <mergeCell ref="A21:E2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B1:T18"/>
  <sheetViews>
    <sheetView zoomScaleNormal="100" workbookViewId="0">
      <selection activeCell="C6" sqref="C6"/>
    </sheetView>
  </sheetViews>
  <sheetFormatPr defaultRowHeight="14.4" x14ac:dyDescent="0.3"/>
  <cols>
    <col min="1" max="1" width="2.5546875" customWidth="1"/>
    <col min="2" max="2" width="13" customWidth="1"/>
    <col min="3" max="3" width="37.21875" customWidth="1"/>
    <col min="4" max="4" width="21.5546875" customWidth="1"/>
    <col min="5" max="5" width="16.21875" customWidth="1"/>
    <col min="6" max="6" width="23.88671875" bestFit="1" customWidth="1"/>
    <col min="7" max="7" width="10.109375" customWidth="1"/>
    <col min="8" max="8" width="9.5546875" bestFit="1" customWidth="1"/>
    <col min="9" max="9" width="9.109375" bestFit="1" customWidth="1"/>
    <col min="10" max="10" width="11.21875" customWidth="1"/>
    <col min="11" max="11" width="14.88671875" customWidth="1"/>
    <col min="12" max="12" width="11.88671875" customWidth="1"/>
    <col min="13" max="13" width="13.88671875" customWidth="1"/>
    <col min="14" max="14" width="8.5546875" bestFit="1" customWidth="1"/>
    <col min="15" max="16" width="11.21875" customWidth="1"/>
    <col min="17" max="17" width="12.109375" customWidth="1"/>
    <col min="18" max="18" width="12.6640625" customWidth="1"/>
    <col min="19" max="19" width="21.5546875" customWidth="1"/>
    <col min="20" max="20" width="17.109375" customWidth="1"/>
  </cols>
  <sheetData>
    <row r="1" spans="2:20" ht="15" thickBot="1" x14ac:dyDescent="0.35"/>
    <row r="2" spans="2:20" ht="18" thickTop="1" x14ac:dyDescent="0.35">
      <c r="B2" s="483" t="s">
        <v>26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5"/>
    </row>
    <row r="3" spans="2:20" x14ac:dyDescent="0.3">
      <c r="B3" s="467" t="s">
        <v>1</v>
      </c>
      <c r="C3" s="494" t="s">
        <v>2</v>
      </c>
      <c r="D3" s="494"/>
      <c r="E3" s="494"/>
      <c r="F3" s="494"/>
      <c r="G3" s="494"/>
      <c r="H3" s="494"/>
      <c r="I3" s="494"/>
      <c r="J3" s="494"/>
      <c r="K3" s="494"/>
      <c r="L3" s="458" t="s">
        <v>3</v>
      </c>
      <c r="M3" s="458" t="s">
        <v>27</v>
      </c>
      <c r="N3" s="148"/>
      <c r="O3" s="486"/>
      <c r="P3" s="486"/>
      <c r="Q3" s="486"/>
      <c r="R3" s="487"/>
    </row>
    <row r="4" spans="2:20" x14ac:dyDescent="0.3">
      <c r="B4" s="467"/>
      <c r="C4" s="469" t="s">
        <v>28</v>
      </c>
      <c r="D4" s="471" t="s">
        <v>29</v>
      </c>
      <c r="E4" s="469" t="s">
        <v>30</v>
      </c>
      <c r="F4" s="497" t="s">
        <v>31</v>
      </c>
      <c r="G4" s="497"/>
      <c r="H4" s="497"/>
      <c r="I4" s="497"/>
      <c r="J4" s="497"/>
      <c r="K4" s="497"/>
      <c r="L4" s="458"/>
      <c r="M4" s="458"/>
      <c r="N4" s="469" t="s">
        <v>32</v>
      </c>
      <c r="O4" s="498" t="s">
        <v>33</v>
      </c>
      <c r="P4" s="498" t="s">
        <v>34</v>
      </c>
      <c r="Q4" s="498" t="s">
        <v>35</v>
      </c>
      <c r="R4" s="481" t="s">
        <v>14</v>
      </c>
    </row>
    <row r="5" spans="2:20" ht="43.8" thickBot="1" x14ac:dyDescent="0.35">
      <c r="B5" s="493"/>
      <c r="C5" s="496"/>
      <c r="D5" s="478"/>
      <c r="E5" s="496"/>
      <c r="F5" s="46" t="s">
        <v>36</v>
      </c>
      <c r="G5" s="46" t="s">
        <v>37</v>
      </c>
      <c r="H5" s="46" t="s">
        <v>38</v>
      </c>
      <c r="I5" s="46" t="s">
        <v>39</v>
      </c>
      <c r="J5" s="46" t="s">
        <v>40</v>
      </c>
      <c r="K5" s="46" t="s">
        <v>41</v>
      </c>
      <c r="L5" s="495"/>
      <c r="M5" s="495"/>
      <c r="N5" s="496"/>
      <c r="O5" s="499"/>
      <c r="P5" s="499"/>
      <c r="Q5" s="499"/>
      <c r="R5" s="482"/>
    </row>
    <row r="6" spans="2:20" ht="87" thickTop="1" x14ac:dyDescent="0.3">
      <c r="B6" s="488" t="s">
        <v>42</v>
      </c>
      <c r="C6" s="432" t="s">
        <v>43</v>
      </c>
      <c r="D6" s="435" t="s">
        <v>44</v>
      </c>
      <c r="E6" s="433">
        <v>250</v>
      </c>
      <c r="F6" s="406" t="s">
        <v>45</v>
      </c>
      <c r="G6" s="404">
        <v>16</v>
      </c>
      <c r="H6" s="404">
        <v>64</v>
      </c>
      <c r="I6" s="404">
        <v>400</v>
      </c>
      <c r="J6" s="404">
        <f>N6</f>
        <v>48</v>
      </c>
      <c r="K6" s="404">
        <v>1024</v>
      </c>
      <c r="L6" s="37">
        <v>24</v>
      </c>
      <c r="M6" s="39">
        <v>3000</v>
      </c>
      <c r="N6" s="404">
        <f>ROUNDUP(0.9*(M6/4)/G6,0)+ROUNDUP(0.1*(M6/4)/G6,0)</f>
        <v>48</v>
      </c>
      <c r="O6" s="109"/>
      <c r="P6" s="109"/>
      <c r="Q6" s="109"/>
      <c r="R6" s="110"/>
    </row>
    <row r="7" spans="2:20" x14ac:dyDescent="0.3">
      <c r="B7" s="476"/>
      <c r="C7" s="490" t="s">
        <v>46</v>
      </c>
      <c r="D7" s="440" t="s">
        <v>47</v>
      </c>
      <c r="E7" s="434">
        <v>250</v>
      </c>
      <c r="F7" s="427" t="s">
        <v>45</v>
      </c>
      <c r="G7" s="6">
        <v>2</v>
      </c>
      <c r="H7" s="6">
        <v>4</v>
      </c>
      <c r="I7" s="6">
        <v>20</v>
      </c>
      <c r="J7" s="6">
        <v>0</v>
      </c>
      <c r="K7" s="6">
        <v>0</v>
      </c>
      <c r="L7" s="4">
        <v>3</v>
      </c>
      <c r="M7" s="41">
        <v>200</v>
      </c>
      <c r="N7" s="6">
        <f t="shared" ref="N7:N8" si="0">M7</f>
        <v>200</v>
      </c>
      <c r="O7" s="113"/>
      <c r="P7" s="113"/>
      <c r="Q7" s="113"/>
      <c r="R7" s="136"/>
    </row>
    <row r="8" spans="2:20" x14ac:dyDescent="0.3">
      <c r="B8" s="476"/>
      <c r="C8" s="491"/>
      <c r="D8" s="440" t="s">
        <v>48</v>
      </c>
      <c r="E8" s="434">
        <v>250</v>
      </c>
      <c r="F8" s="427" t="s">
        <v>45</v>
      </c>
      <c r="G8" s="6">
        <v>2</v>
      </c>
      <c r="H8" s="6">
        <v>8</v>
      </c>
      <c r="I8" s="6">
        <v>75</v>
      </c>
      <c r="J8" s="6">
        <f t="shared" ref="J8" si="1">M8</f>
        <v>200</v>
      </c>
      <c r="K8" s="6">
        <v>128</v>
      </c>
      <c r="L8" s="4">
        <v>2</v>
      </c>
      <c r="M8" s="41">
        <v>200</v>
      </c>
      <c r="N8" s="6">
        <f t="shared" si="0"/>
        <v>200</v>
      </c>
      <c r="O8" s="113"/>
      <c r="P8" s="113"/>
      <c r="Q8" s="113"/>
      <c r="R8" s="136"/>
    </row>
    <row r="9" spans="2:20" ht="15" thickBot="1" x14ac:dyDescent="0.35">
      <c r="B9" s="489"/>
      <c r="C9" s="492"/>
      <c r="D9" s="440" t="s">
        <v>24</v>
      </c>
      <c r="E9" s="434">
        <v>250</v>
      </c>
      <c r="F9" s="427" t="s">
        <v>45</v>
      </c>
      <c r="G9" s="8">
        <v>4</v>
      </c>
      <c r="H9" s="8">
        <v>16</v>
      </c>
      <c r="I9" s="8">
        <v>150</v>
      </c>
      <c r="J9" s="8">
        <f>M9</f>
        <v>200</v>
      </c>
      <c r="K9" s="8">
        <v>256</v>
      </c>
      <c r="L9" s="145">
        <v>1</v>
      </c>
      <c r="M9" s="40">
        <v>200</v>
      </c>
      <c r="N9" s="8">
        <f>M9</f>
        <v>200</v>
      </c>
      <c r="O9" s="111"/>
      <c r="P9" s="111"/>
      <c r="Q9" s="111"/>
      <c r="R9" s="112"/>
    </row>
    <row r="10" spans="2:20" ht="15" thickTop="1" x14ac:dyDescent="0.3"/>
    <row r="11" spans="2:20" x14ac:dyDescent="0.3">
      <c r="S11" s="118">
        <f>SUM(R6:R9)</f>
        <v>0</v>
      </c>
      <c r="T11" s="222" t="s">
        <v>25</v>
      </c>
    </row>
    <row r="12" spans="2:20" x14ac:dyDescent="0.3">
      <c r="C12" s="455"/>
      <c r="D12" s="455"/>
    </row>
    <row r="13" spans="2:20" x14ac:dyDescent="0.3">
      <c r="C13" s="455"/>
      <c r="D13" s="455"/>
    </row>
    <row r="14" spans="2:20" x14ac:dyDescent="0.3">
      <c r="C14" s="455"/>
      <c r="D14" s="455"/>
    </row>
    <row r="17" spans="3:10" ht="14.7" customHeight="1" x14ac:dyDescent="0.3">
      <c r="C17" s="294"/>
      <c r="D17" s="500"/>
      <c r="E17" s="501"/>
      <c r="F17" s="501"/>
      <c r="G17" s="501"/>
      <c r="H17" s="501"/>
      <c r="I17" s="501"/>
      <c r="J17" s="501"/>
    </row>
    <row r="18" spans="3:10" x14ac:dyDescent="0.3">
      <c r="D18" s="500"/>
      <c r="E18" s="501"/>
      <c r="F18" s="501"/>
      <c r="G18" s="501"/>
      <c r="H18" s="501"/>
      <c r="I18" s="501"/>
      <c r="J18" s="501"/>
    </row>
  </sheetData>
  <mergeCells count="21">
    <mergeCell ref="Q4:Q5"/>
    <mergeCell ref="L3:L5"/>
    <mergeCell ref="C13:D13"/>
    <mergeCell ref="C14:D14"/>
    <mergeCell ref="D17:J18"/>
    <mergeCell ref="R4:R5"/>
    <mergeCell ref="B2:R2"/>
    <mergeCell ref="O3:R3"/>
    <mergeCell ref="C12:D12"/>
    <mergeCell ref="B6:B9"/>
    <mergeCell ref="C7:C9"/>
    <mergeCell ref="D4:D5"/>
    <mergeCell ref="B3:B5"/>
    <mergeCell ref="C3:K3"/>
    <mergeCell ref="M3:M5"/>
    <mergeCell ref="C4:C5"/>
    <mergeCell ref="E4:E5"/>
    <mergeCell ref="F4:K4"/>
    <mergeCell ref="N4:N5"/>
    <mergeCell ref="O4:O5"/>
    <mergeCell ref="P4:P5"/>
  </mergeCells>
  <pageMargins left="0.25" right="0.25" top="0.75" bottom="0.75" header="0.3" footer="0.3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B1:W68"/>
  <sheetViews>
    <sheetView topLeftCell="E1" zoomScale="70" zoomScaleNormal="70" workbookViewId="0">
      <pane ySplit="4" topLeftCell="A5" activePane="bottomLeft" state="frozen"/>
      <selection pane="bottomLeft" activeCell="B1" sqref="B1:U47"/>
    </sheetView>
  </sheetViews>
  <sheetFormatPr defaultRowHeight="14.4" x14ac:dyDescent="0.3"/>
  <cols>
    <col min="1" max="1" width="2.88671875" customWidth="1"/>
    <col min="2" max="2" width="9.44140625" customWidth="1"/>
    <col min="3" max="3" width="14.5546875" customWidth="1"/>
    <col min="4" max="4" width="55.5546875" customWidth="1"/>
    <col min="5" max="5" width="35.88671875" customWidth="1"/>
    <col min="6" max="6" width="43.109375" customWidth="1"/>
    <col min="7" max="7" width="15.109375" customWidth="1"/>
    <col min="8" max="9" width="11.6640625" customWidth="1"/>
    <col min="10" max="10" width="20.109375" customWidth="1"/>
    <col min="11" max="11" width="15.109375" customWidth="1"/>
    <col min="12" max="13" width="14.21875" customWidth="1"/>
    <col min="14" max="14" width="11.44140625" customWidth="1"/>
    <col min="15" max="15" width="12.44140625" customWidth="1"/>
    <col min="16" max="16" width="15" customWidth="1"/>
    <col min="17" max="17" width="14.6640625" customWidth="1"/>
    <col min="18" max="18" width="15.88671875" customWidth="1"/>
    <col min="19" max="19" width="14.109375" customWidth="1"/>
    <col min="20" max="21" width="14.44140625" customWidth="1"/>
    <col min="22" max="22" width="16.5546875" customWidth="1"/>
    <col min="23" max="23" width="25.5546875" customWidth="1"/>
  </cols>
  <sheetData>
    <row r="1" spans="2:23" ht="15" thickBot="1" x14ac:dyDescent="0.35"/>
    <row r="2" spans="2:23" ht="14.7" customHeight="1" thickTop="1" x14ac:dyDescent="0.35">
      <c r="B2" s="483" t="s">
        <v>49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5"/>
      <c r="W2" s="379"/>
    </row>
    <row r="3" spans="2:23" x14ac:dyDescent="0.3">
      <c r="B3" s="467" t="s">
        <v>1</v>
      </c>
      <c r="C3" s="180"/>
      <c r="D3" s="469" t="s">
        <v>2</v>
      </c>
      <c r="E3" s="469"/>
      <c r="F3" s="469"/>
      <c r="G3" s="470"/>
      <c r="H3" s="470"/>
      <c r="I3" s="470"/>
      <c r="J3" s="458" t="s">
        <v>50</v>
      </c>
      <c r="K3" s="458" t="s">
        <v>51</v>
      </c>
      <c r="L3" s="458" t="s">
        <v>52</v>
      </c>
      <c r="M3" s="458" t="s">
        <v>53</v>
      </c>
      <c r="N3" s="505" t="s">
        <v>3</v>
      </c>
      <c r="O3" s="458" t="s">
        <v>54</v>
      </c>
      <c r="P3" s="507"/>
      <c r="Q3" s="508"/>
      <c r="R3" s="508"/>
      <c r="S3" s="508"/>
      <c r="T3" s="508"/>
      <c r="U3" s="509"/>
      <c r="W3" s="502"/>
    </row>
    <row r="4" spans="2:23" ht="43.8" thickBot="1" x14ac:dyDescent="0.35">
      <c r="B4" s="534"/>
      <c r="C4" s="407" t="s">
        <v>55</v>
      </c>
      <c r="D4" s="407" t="s">
        <v>28</v>
      </c>
      <c r="E4" s="407" t="s">
        <v>56</v>
      </c>
      <c r="F4" s="407" t="s">
        <v>57</v>
      </c>
      <c r="G4" s="407" t="s">
        <v>58</v>
      </c>
      <c r="H4" s="407" t="s">
        <v>59</v>
      </c>
      <c r="I4" s="407" t="s">
        <v>60</v>
      </c>
      <c r="J4" s="504"/>
      <c r="K4" s="504"/>
      <c r="L4" s="504"/>
      <c r="M4" s="504"/>
      <c r="N4" s="506"/>
      <c r="O4" s="504"/>
      <c r="P4" s="128" t="s">
        <v>61</v>
      </c>
      <c r="Q4" s="128" t="s">
        <v>62</v>
      </c>
      <c r="R4" s="128" t="s">
        <v>63</v>
      </c>
      <c r="S4" s="128" t="s">
        <v>64</v>
      </c>
      <c r="T4" s="129" t="s">
        <v>65</v>
      </c>
      <c r="U4" s="121" t="s">
        <v>14</v>
      </c>
      <c r="W4" s="502"/>
    </row>
    <row r="5" spans="2:23" ht="15" customHeight="1" thickTop="1" x14ac:dyDescent="0.3">
      <c r="B5" s="510" t="s">
        <v>66</v>
      </c>
      <c r="C5" s="523" t="s">
        <v>67</v>
      </c>
      <c r="D5" s="535" t="s">
        <v>68</v>
      </c>
      <c r="E5" s="528" t="s">
        <v>44</v>
      </c>
      <c r="F5" s="528" t="s">
        <v>44</v>
      </c>
      <c r="G5" s="60">
        <v>512</v>
      </c>
      <c r="H5" s="61">
        <v>50</v>
      </c>
      <c r="I5" s="57">
        <v>500</v>
      </c>
      <c r="J5" s="59" t="s">
        <v>44</v>
      </c>
      <c r="K5" s="59" t="s">
        <v>44</v>
      </c>
      <c r="L5" s="59" t="s">
        <v>44</v>
      </c>
      <c r="M5" s="59" t="s">
        <v>44</v>
      </c>
      <c r="N5" s="127">
        <v>0</v>
      </c>
      <c r="O5" s="62">
        <v>0</v>
      </c>
      <c r="P5" s="130"/>
      <c r="Q5" s="130"/>
      <c r="R5" s="130"/>
      <c r="S5" s="131"/>
      <c r="T5" s="132"/>
      <c r="U5" s="110"/>
      <c r="W5" s="218"/>
    </row>
    <row r="6" spans="2:23" x14ac:dyDescent="0.3">
      <c r="B6" s="511"/>
      <c r="C6" s="524"/>
      <c r="D6" s="503"/>
      <c r="E6" s="529"/>
      <c r="F6" s="529"/>
      <c r="G6" s="63">
        <v>1024</v>
      </c>
      <c r="H6" s="19">
        <v>50</v>
      </c>
      <c r="I6" s="5">
        <v>500</v>
      </c>
      <c r="J6" s="419" t="s">
        <v>44</v>
      </c>
      <c r="K6" s="419" t="s">
        <v>44</v>
      </c>
      <c r="L6" s="419" t="s">
        <v>44</v>
      </c>
      <c r="M6" s="419" t="s">
        <v>44</v>
      </c>
      <c r="N6" s="27">
        <v>0</v>
      </c>
      <c r="O6" s="27">
        <v>0</v>
      </c>
      <c r="P6" s="133"/>
      <c r="Q6" s="133"/>
      <c r="R6" s="133"/>
      <c r="S6" s="134"/>
      <c r="T6" s="135"/>
      <c r="U6" s="136"/>
      <c r="W6" s="218"/>
    </row>
    <row r="7" spans="2:23" x14ac:dyDescent="0.3">
      <c r="B7" s="511"/>
      <c r="C7" s="524"/>
      <c r="D7" s="503"/>
      <c r="E7" s="529"/>
      <c r="F7" s="529"/>
      <c r="G7" s="63">
        <v>2048</v>
      </c>
      <c r="H7" s="19">
        <v>50</v>
      </c>
      <c r="I7" s="5">
        <v>500</v>
      </c>
      <c r="J7" s="419" t="s">
        <v>44</v>
      </c>
      <c r="K7" s="419" t="s">
        <v>44</v>
      </c>
      <c r="L7" s="419" t="s">
        <v>44</v>
      </c>
      <c r="M7" s="419" t="s">
        <v>44</v>
      </c>
      <c r="N7" s="27">
        <v>0</v>
      </c>
      <c r="O7" s="27">
        <v>0</v>
      </c>
      <c r="P7" s="133"/>
      <c r="Q7" s="133"/>
      <c r="R7" s="133"/>
      <c r="S7" s="134"/>
      <c r="T7" s="135"/>
      <c r="U7" s="136"/>
      <c r="W7" s="218"/>
    </row>
    <row r="8" spans="2:23" x14ac:dyDescent="0.3">
      <c r="B8" s="511"/>
      <c r="C8" s="524"/>
      <c r="D8" s="503"/>
      <c r="E8" s="529"/>
      <c r="F8" s="529"/>
      <c r="G8" s="63">
        <v>4096</v>
      </c>
      <c r="H8" s="19">
        <v>50</v>
      </c>
      <c r="I8" s="5">
        <v>500</v>
      </c>
      <c r="J8" s="419" t="s">
        <v>44</v>
      </c>
      <c r="K8" s="419" t="s">
        <v>44</v>
      </c>
      <c r="L8" s="419" t="s">
        <v>44</v>
      </c>
      <c r="M8" s="419" t="s">
        <v>44</v>
      </c>
      <c r="N8" s="27">
        <v>0</v>
      </c>
      <c r="O8" s="27">
        <v>0</v>
      </c>
      <c r="P8" s="133"/>
      <c r="Q8" s="133"/>
      <c r="R8" s="133"/>
      <c r="S8" s="134"/>
      <c r="T8" s="135"/>
      <c r="U8" s="136"/>
      <c r="W8" s="218"/>
    </row>
    <row r="9" spans="2:23" x14ac:dyDescent="0.3">
      <c r="B9" s="511"/>
      <c r="C9" s="524"/>
      <c r="D9" s="503"/>
      <c r="E9" s="530"/>
      <c r="F9" s="530"/>
      <c r="G9" s="63">
        <v>8192</v>
      </c>
      <c r="H9" s="19">
        <v>50</v>
      </c>
      <c r="I9" s="5">
        <v>1300</v>
      </c>
      <c r="J9" s="419" t="s">
        <v>44</v>
      </c>
      <c r="K9" s="419" t="s">
        <v>44</v>
      </c>
      <c r="L9" s="419" t="s">
        <v>44</v>
      </c>
      <c r="M9" s="419" t="s">
        <v>44</v>
      </c>
      <c r="N9" s="27">
        <v>0</v>
      </c>
      <c r="O9" s="27">
        <v>0</v>
      </c>
      <c r="P9" s="133"/>
      <c r="Q9" s="133"/>
      <c r="R9" s="133"/>
      <c r="S9" s="134"/>
      <c r="T9" s="135"/>
      <c r="U9" s="136"/>
      <c r="W9" s="218"/>
    </row>
    <row r="10" spans="2:23" x14ac:dyDescent="0.3">
      <c r="B10" s="511"/>
      <c r="C10" s="524"/>
      <c r="D10" s="512" t="s">
        <v>69</v>
      </c>
      <c r="E10" s="531" t="s">
        <v>44</v>
      </c>
      <c r="F10" s="531" t="s">
        <v>44</v>
      </c>
      <c r="G10" s="19">
        <v>128</v>
      </c>
      <c r="H10" s="19">
        <v>500</v>
      </c>
      <c r="I10" s="5">
        <v>3500</v>
      </c>
      <c r="J10" s="419" t="s">
        <v>44</v>
      </c>
      <c r="K10" s="419" t="s">
        <v>44</v>
      </c>
      <c r="L10" s="419" t="s">
        <v>44</v>
      </c>
      <c r="M10" s="419" t="s">
        <v>44</v>
      </c>
      <c r="N10" s="27">
        <v>36</v>
      </c>
      <c r="O10" s="27">
        <v>60</v>
      </c>
      <c r="P10" s="133"/>
      <c r="Q10" s="133"/>
      <c r="R10" s="133"/>
      <c r="S10" s="134"/>
      <c r="T10" s="135"/>
      <c r="U10" s="136"/>
      <c r="W10" s="218"/>
    </row>
    <row r="11" spans="2:23" x14ac:dyDescent="0.3">
      <c r="B11" s="511"/>
      <c r="C11" s="524"/>
      <c r="D11" s="512"/>
      <c r="E11" s="532"/>
      <c r="F11" s="532"/>
      <c r="G11" s="19">
        <v>256</v>
      </c>
      <c r="H11" s="19">
        <v>1100</v>
      </c>
      <c r="I11" s="5">
        <v>3500</v>
      </c>
      <c r="J11" s="419" t="s">
        <v>44</v>
      </c>
      <c r="K11" s="419" t="s">
        <v>44</v>
      </c>
      <c r="L11" s="419" t="s">
        <v>44</v>
      </c>
      <c r="M11" s="419" t="s">
        <v>44</v>
      </c>
      <c r="N11" s="27">
        <v>36</v>
      </c>
      <c r="O11" s="27">
        <v>60</v>
      </c>
      <c r="P11" s="133"/>
      <c r="Q11" s="133"/>
      <c r="R11" s="133"/>
      <c r="S11" s="134"/>
      <c r="T11" s="135"/>
      <c r="U11" s="136"/>
      <c r="W11" s="218"/>
    </row>
    <row r="12" spans="2:23" x14ac:dyDescent="0.3">
      <c r="B12" s="511"/>
      <c r="C12" s="525"/>
      <c r="D12" s="512"/>
      <c r="E12" s="533"/>
      <c r="F12" s="533"/>
      <c r="G12" s="19">
        <v>512</v>
      </c>
      <c r="H12" s="19">
        <v>2300</v>
      </c>
      <c r="I12" s="5">
        <v>3500</v>
      </c>
      <c r="J12" s="419" t="s">
        <v>44</v>
      </c>
      <c r="K12" s="419" t="s">
        <v>44</v>
      </c>
      <c r="L12" s="419" t="s">
        <v>44</v>
      </c>
      <c r="M12" s="419" t="s">
        <v>44</v>
      </c>
      <c r="N12" s="27">
        <v>36</v>
      </c>
      <c r="O12" s="27">
        <v>60</v>
      </c>
      <c r="P12" s="133"/>
      <c r="Q12" s="133"/>
      <c r="R12" s="133"/>
      <c r="S12" s="134"/>
      <c r="T12" s="135"/>
      <c r="U12" s="136"/>
      <c r="V12" s="198">
        <f>SUM(U5:U12)</f>
        <v>0</v>
      </c>
      <c r="W12" s="219" t="s">
        <v>70</v>
      </c>
    </row>
    <row r="13" spans="2:23" ht="8.1" customHeight="1" x14ac:dyDescent="0.3">
      <c r="B13" s="511"/>
      <c r="C13" s="181"/>
      <c r="D13" s="182"/>
      <c r="E13" s="436"/>
      <c r="F13" s="436"/>
      <c r="G13" s="183"/>
      <c r="H13" s="183"/>
      <c r="I13" s="184"/>
      <c r="J13" s="185"/>
      <c r="K13" s="185"/>
      <c r="L13" s="185"/>
      <c r="M13" s="197"/>
      <c r="N13" s="197"/>
      <c r="O13" s="185"/>
      <c r="P13" s="186"/>
      <c r="Q13" s="186"/>
      <c r="R13" s="186"/>
      <c r="S13" s="187"/>
      <c r="T13" s="188"/>
      <c r="U13" s="189"/>
      <c r="W13" s="218"/>
    </row>
    <row r="14" spans="2:23" x14ac:dyDescent="0.3">
      <c r="B14" s="511"/>
      <c r="C14" s="526" t="s">
        <v>71</v>
      </c>
      <c r="D14" s="513" t="s">
        <v>72</v>
      </c>
      <c r="E14" s="503" t="s">
        <v>73</v>
      </c>
      <c r="F14" s="418" t="s">
        <v>74</v>
      </c>
      <c r="G14" s="419" t="s">
        <v>44</v>
      </c>
      <c r="H14" s="419" t="s">
        <v>44</v>
      </c>
      <c r="I14" s="419" t="s">
        <v>44</v>
      </c>
      <c r="J14" s="419" t="s">
        <v>44</v>
      </c>
      <c r="K14" s="419" t="s">
        <v>44</v>
      </c>
      <c r="L14" s="419" t="s">
        <v>44</v>
      </c>
      <c r="M14" s="236">
        <v>80000</v>
      </c>
      <c r="N14" s="27">
        <v>36</v>
      </c>
      <c r="O14" s="419" t="s">
        <v>44</v>
      </c>
      <c r="P14" s="133"/>
      <c r="Q14" s="133"/>
      <c r="R14" s="133"/>
      <c r="S14" s="137"/>
      <c r="T14" s="138"/>
      <c r="U14" s="136"/>
      <c r="W14" s="218"/>
    </row>
    <row r="15" spans="2:23" x14ac:dyDescent="0.3">
      <c r="B15" s="511"/>
      <c r="C15" s="524"/>
      <c r="D15" s="513"/>
      <c r="E15" s="503"/>
      <c r="F15" s="418" t="s">
        <v>75</v>
      </c>
      <c r="G15" s="419" t="s">
        <v>44</v>
      </c>
      <c r="H15" s="419" t="s">
        <v>44</v>
      </c>
      <c r="I15" s="419" t="s">
        <v>44</v>
      </c>
      <c r="J15" s="419" t="s">
        <v>44</v>
      </c>
      <c r="K15" s="419" t="s">
        <v>44</v>
      </c>
      <c r="L15" s="419" t="s">
        <v>44</v>
      </c>
      <c r="M15" s="236">
        <v>10000</v>
      </c>
      <c r="N15" s="27">
        <v>36</v>
      </c>
      <c r="O15" s="419" t="s">
        <v>44</v>
      </c>
      <c r="P15" s="133"/>
      <c r="Q15" s="133"/>
      <c r="R15" s="133"/>
      <c r="S15" s="137"/>
      <c r="T15" s="138"/>
      <c r="U15" s="136"/>
      <c r="W15" s="218"/>
    </row>
    <row r="16" spans="2:23" x14ac:dyDescent="0.3">
      <c r="B16" s="511"/>
      <c r="C16" s="524"/>
      <c r="D16" s="513"/>
      <c r="E16" s="503" t="s">
        <v>76</v>
      </c>
      <c r="F16" s="56" t="s">
        <v>74</v>
      </c>
      <c r="G16" s="419" t="s">
        <v>44</v>
      </c>
      <c r="H16" s="419" t="s">
        <v>44</v>
      </c>
      <c r="I16" s="419" t="s">
        <v>44</v>
      </c>
      <c r="J16" s="419" t="s">
        <v>44</v>
      </c>
      <c r="K16" s="419" t="s">
        <v>44</v>
      </c>
      <c r="L16" s="419" t="s">
        <v>44</v>
      </c>
      <c r="M16" s="236">
        <v>80000</v>
      </c>
      <c r="N16" s="27">
        <v>36</v>
      </c>
      <c r="O16" s="419" t="s">
        <v>44</v>
      </c>
      <c r="P16" s="133"/>
      <c r="Q16" s="133"/>
      <c r="R16" s="133"/>
      <c r="S16" s="137"/>
      <c r="T16" s="138"/>
      <c r="U16" s="136"/>
      <c r="W16" s="218"/>
    </row>
    <row r="17" spans="2:23" x14ac:dyDescent="0.3">
      <c r="B17" s="511"/>
      <c r="C17" s="524"/>
      <c r="D17" s="513"/>
      <c r="E17" s="503"/>
      <c r="F17" s="56" t="s">
        <v>75</v>
      </c>
      <c r="G17" s="419" t="s">
        <v>44</v>
      </c>
      <c r="H17" s="419" t="s">
        <v>44</v>
      </c>
      <c r="I17" s="419" t="s">
        <v>44</v>
      </c>
      <c r="J17" s="419" t="s">
        <v>44</v>
      </c>
      <c r="K17" s="419" t="s">
        <v>44</v>
      </c>
      <c r="L17" s="419" t="s">
        <v>44</v>
      </c>
      <c r="M17" s="236">
        <v>10000</v>
      </c>
      <c r="N17" s="27">
        <v>36</v>
      </c>
      <c r="O17" s="419" t="s">
        <v>44</v>
      </c>
      <c r="P17" s="133"/>
      <c r="Q17" s="133"/>
      <c r="R17" s="133"/>
      <c r="S17" s="137"/>
      <c r="T17" s="138"/>
      <c r="U17" s="136"/>
      <c r="W17" s="218"/>
    </row>
    <row r="18" spans="2:23" x14ac:dyDescent="0.3">
      <c r="B18" s="511"/>
      <c r="C18" s="524"/>
      <c r="D18" s="513"/>
      <c r="E18" s="503"/>
      <c r="F18" s="56" t="s">
        <v>77</v>
      </c>
      <c r="G18" s="419" t="s">
        <v>44</v>
      </c>
      <c r="H18" s="419" t="s">
        <v>44</v>
      </c>
      <c r="I18" s="419" t="s">
        <v>44</v>
      </c>
      <c r="J18" s="419" t="s">
        <v>44</v>
      </c>
      <c r="K18" s="419" t="s">
        <v>44</v>
      </c>
      <c r="L18" s="419" t="s">
        <v>44</v>
      </c>
      <c r="M18" s="236">
        <v>1000</v>
      </c>
      <c r="N18" s="27">
        <v>36</v>
      </c>
      <c r="O18" s="419" t="s">
        <v>44</v>
      </c>
      <c r="P18" s="133"/>
      <c r="Q18" s="133"/>
      <c r="R18" s="133"/>
      <c r="S18" s="137"/>
      <c r="T18" s="138"/>
      <c r="U18" s="136"/>
      <c r="W18" s="218"/>
    </row>
    <row r="19" spans="2:23" x14ac:dyDescent="0.3">
      <c r="B19" s="511"/>
      <c r="C19" s="524"/>
      <c r="D19" s="513"/>
      <c r="E19" s="503"/>
      <c r="F19" s="56" t="s">
        <v>78</v>
      </c>
      <c r="G19" s="419" t="s">
        <v>44</v>
      </c>
      <c r="H19" s="419" t="s">
        <v>44</v>
      </c>
      <c r="I19" s="419" t="s">
        <v>44</v>
      </c>
      <c r="J19" s="419" t="s">
        <v>44</v>
      </c>
      <c r="K19" s="419" t="s">
        <v>44</v>
      </c>
      <c r="L19" s="419" t="s">
        <v>44</v>
      </c>
      <c r="M19" s="236">
        <v>1000</v>
      </c>
      <c r="N19" s="27">
        <v>36</v>
      </c>
      <c r="O19" s="419" t="s">
        <v>44</v>
      </c>
      <c r="P19" s="133"/>
      <c r="Q19" s="133"/>
      <c r="R19" s="133"/>
      <c r="S19" s="137"/>
      <c r="T19" s="138"/>
      <c r="U19" s="136"/>
      <c r="W19" s="218"/>
    </row>
    <row r="20" spans="2:23" x14ac:dyDescent="0.3">
      <c r="B20" s="511"/>
      <c r="C20" s="524"/>
      <c r="D20" s="513"/>
      <c r="E20" s="503"/>
      <c r="F20" s="56" t="s">
        <v>79</v>
      </c>
      <c r="G20" s="419" t="s">
        <v>44</v>
      </c>
      <c r="H20" s="419" t="s">
        <v>44</v>
      </c>
      <c r="I20" s="419" t="s">
        <v>44</v>
      </c>
      <c r="J20" s="419" t="s">
        <v>44</v>
      </c>
      <c r="K20" s="419" t="s">
        <v>44</v>
      </c>
      <c r="L20" s="419" t="s">
        <v>44</v>
      </c>
      <c r="M20" s="236">
        <v>1000</v>
      </c>
      <c r="N20" s="27">
        <v>36</v>
      </c>
      <c r="O20" s="419" t="s">
        <v>44</v>
      </c>
      <c r="P20" s="133"/>
      <c r="Q20" s="133"/>
      <c r="R20" s="133"/>
      <c r="S20" s="137"/>
      <c r="T20" s="138"/>
      <c r="U20" s="136"/>
      <c r="W20" s="218"/>
    </row>
    <row r="21" spans="2:23" x14ac:dyDescent="0.3">
      <c r="B21" s="511"/>
      <c r="C21" s="524"/>
      <c r="D21" s="513"/>
      <c r="E21" s="503" t="s">
        <v>80</v>
      </c>
      <c r="F21" s="56" t="s">
        <v>74</v>
      </c>
      <c r="G21" s="419" t="s">
        <v>44</v>
      </c>
      <c r="H21" s="419" t="s">
        <v>44</v>
      </c>
      <c r="I21" s="419" t="s">
        <v>44</v>
      </c>
      <c r="J21" s="419" t="s">
        <v>44</v>
      </c>
      <c r="K21" s="419" t="s">
        <v>44</v>
      </c>
      <c r="L21" s="419" t="s">
        <v>44</v>
      </c>
      <c r="M21" s="236">
        <v>80000</v>
      </c>
      <c r="N21" s="27">
        <v>36</v>
      </c>
      <c r="O21" s="419" t="s">
        <v>44</v>
      </c>
      <c r="P21" s="133"/>
      <c r="Q21" s="133"/>
      <c r="R21" s="133"/>
      <c r="S21" s="137"/>
      <c r="T21" s="138"/>
      <c r="U21" s="136"/>
      <c r="W21" s="218"/>
    </row>
    <row r="22" spans="2:23" x14ac:dyDescent="0.3">
      <c r="B22" s="511"/>
      <c r="C22" s="524"/>
      <c r="D22" s="513"/>
      <c r="E22" s="503"/>
      <c r="F22" s="56" t="s">
        <v>75</v>
      </c>
      <c r="G22" s="419" t="s">
        <v>44</v>
      </c>
      <c r="H22" s="419" t="s">
        <v>44</v>
      </c>
      <c r="I22" s="419" t="s">
        <v>44</v>
      </c>
      <c r="J22" s="419" t="s">
        <v>44</v>
      </c>
      <c r="K22" s="419" t="s">
        <v>44</v>
      </c>
      <c r="L22" s="419" t="s">
        <v>44</v>
      </c>
      <c r="M22" s="236">
        <v>10000</v>
      </c>
      <c r="N22" s="27">
        <v>36</v>
      </c>
      <c r="O22" s="419" t="s">
        <v>44</v>
      </c>
      <c r="P22" s="133"/>
      <c r="Q22" s="133"/>
      <c r="R22" s="133"/>
      <c r="S22" s="137"/>
      <c r="T22" s="138"/>
      <c r="U22" s="136"/>
      <c r="W22" s="218"/>
    </row>
    <row r="23" spans="2:23" x14ac:dyDescent="0.3">
      <c r="B23" s="511"/>
      <c r="C23" s="524"/>
      <c r="D23" s="513"/>
      <c r="E23" s="503"/>
      <c r="F23" s="56" t="s">
        <v>77</v>
      </c>
      <c r="G23" s="419" t="s">
        <v>44</v>
      </c>
      <c r="H23" s="419" t="s">
        <v>44</v>
      </c>
      <c r="I23" s="419" t="s">
        <v>44</v>
      </c>
      <c r="J23" s="419" t="s">
        <v>44</v>
      </c>
      <c r="K23" s="419" t="s">
        <v>44</v>
      </c>
      <c r="L23" s="419" t="s">
        <v>44</v>
      </c>
      <c r="M23" s="236">
        <v>1000</v>
      </c>
      <c r="N23" s="27">
        <v>36</v>
      </c>
      <c r="O23" s="419" t="s">
        <v>44</v>
      </c>
      <c r="P23" s="133"/>
      <c r="Q23" s="133"/>
      <c r="R23" s="133"/>
      <c r="S23" s="137"/>
      <c r="T23" s="138"/>
      <c r="U23" s="136"/>
      <c r="W23" s="218"/>
    </row>
    <row r="24" spans="2:23" x14ac:dyDescent="0.3">
      <c r="B24" s="511"/>
      <c r="C24" s="524"/>
      <c r="D24" s="513"/>
      <c r="E24" s="503"/>
      <c r="F24" s="56" t="s">
        <v>78</v>
      </c>
      <c r="G24" s="419" t="s">
        <v>44</v>
      </c>
      <c r="H24" s="419" t="s">
        <v>44</v>
      </c>
      <c r="I24" s="419" t="s">
        <v>44</v>
      </c>
      <c r="J24" s="419" t="s">
        <v>44</v>
      </c>
      <c r="K24" s="419" t="s">
        <v>44</v>
      </c>
      <c r="L24" s="419" t="s">
        <v>44</v>
      </c>
      <c r="M24" s="236">
        <v>1000</v>
      </c>
      <c r="N24" s="27">
        <v>6</v>
      </c>
      <c r="O24" s="419" t="s">
        <v>44</v>
      </c>
      <c r="P24" s="133"/>
      <c r="Q24" s="133"/>
      <c r="R24" s="133"/>
      <c r="S24" s="137"/>
      <c r="T24" s="138"/>
      <c r="U24" s="136"/>
      <c r="W24" s="218"/>
    </row>
    <row r="25" spans="2:23" x14ac:dyDescent="0.3">
      <c r="B25" s="511"/>
      <c r="C25" s="524"/>
      <c r="D25" s="513"/>
      <c r="E25" s="503"/>
      <c r="F25" s="56" t="s">
        <v>81</v>
      </c>
      <c r="G25" s="419" t="s">
        <v>44</v>
      </c>
      <c r="H25" s="419" t="s">
        <v>44</v>
      </c>
      <c r="I25" s="419" t="s">
        <v>44</v>
      </c>
      <c r="J25" s="419" t="s">
        <v>44</v>
      </c>
      <c r="K25" s="419" t="s">
        <v>44</v>
      </c>
      <c r="L25" s="419" t="s">
        <v>44</v>
      </c>
      <c r="M25" s="236">
        <v>10000</v>
      </c>
      <c r="N25" s="27">
        <v>6</v>
      </c>
      <c r="O25" s="419" t="s">
        <v>44</v>
      </c>
      <c r="P25" s="133"/>
      <c r="Q25" s="133"/>
      <c r="R25" s="133"/>
      <c r="S25" s="137"/>
      <c r="T25" s="138"/>
      <c r="U25" s="136"/>
      <c r="W25" s="218"/>
    </row>
    <row r="26" spans="2:23" x14ac:dyDescent="0.3">
      <c r="B26" s="511"/>
      <c r="C26" s="524"/>
      <c r="D26" s="513"/>
      <c r="E26" s="503" t="s">
        <v>82</v>
      </c>
      <c r="F26" s="418" t="s">
        <v>74</v>
      </c>
      <c r="G26" s="419" t="s">
        <v>44</v>
      </c>
      <c r="H26" s="419" t="s">
        <v>44</v>
      </c>
      <c r="I26" s="419" t="s">
        <v>44</v>
      </c>
      <c r="J26" s="419" t="s">
        <v>44</v>
      </c>
      <c r="K26" s="419" t="s">
        <v>44</v>
      </c>
      <c r="L26" s="419" t="s">
        <v>44</v>
      </c>
      <c r="M26" s="236">
        <v>80000</v>
      </c>
      <c r="N26" s="27">
        <v>6</v>
      </c>
      <c r="O26" s="419" t="s">
        <v>44</v>
      </c>
      <c r="P26" s="133"/>
      <c r="Q26" s="133"/>
      <c r="R26" s="133"/>
      <c r="S26" s="137"/>
      <c r="T26" s="138"/>
      <c r="U26" s="136"/>
      <c r="W26" s="218"/>
    </row>
    <row r="27" spans="2:23" x14ac:dyDescent="0.3">
      <c r="B27" s="511"/>
      <c r="C27" s="524"/>
      <c r="D27" s="513"/>
      <c r="E27" s="503"/>
      <c r="F27" s="56" t="s">
        <v>77</v>
      </c>
      <c r="G27" s="419" t="s">
        <v>44</v>
      </c>
      <c r="H27" s="419" t="s">
        <v>44</v>
      </c>
      <c r="I27" s="419" t="s">
        <v>44</v>
      </c>
      <c r="J27" s="419" t="s">
        <v>44</v>
      </c>
      <c r="K27" s="419" t="s">
        <v>44</v>
      </c>
      <c r="L27" s="419" t="s">
        <v>44</v>
      </c>
      <c r="M27" s="236">
        <v>1000</v>
      </c>
      <c r="N27" s="27">
        <v>6</v>
      </c>
      <c r="O27" s="419" t="s">
        <v>44</v>
      </c>
      <c r="P27" s="133"/>
      <c r="Q27" s="133"/>
      <c r="R27" s="133"/>
      <c r="S27" s="137"/>
      <c r="T27" s="138"/>
      <c r="U27" s="136"/>
      <c r="W27" s="218"/>
    </row>
    <row r="28" spans="2:23" x14ac:dyDescent="0.3">
      <c r="B28" s="511"/>
      <c r="C28" s="525"/>
      <c r="D28" s="513"/>
      <c r="E28" s="503"/>
      <c r="F28" s="56" t="s">
        <v>78</v>
      </c>
      <c r="G28" s="419" t="s">
        <v>44</v>
      </c>
      <c r="H28" s="419" t="s">
        <v>44</v>
      </c>
      <c r="I28" s="419" t="s">
        <v>44</v>
      </c>
      <c r="J28" s="419" t="s">
        <v>44</v>
      </c>
      <c r="K28" s="419" t="s">
        <v>44</v>
      </c>
      <c r="L28" s="419" t="s">
        <v>44</v>
      </c>
      <c r="M28" s="236">
        <v>1000</v>
      </c>
      <c r="N28" s="27">
        <v>6</v>
      </c>
      <c r="O28" s="419" t="s">
        <v>44</v>
      </c>
      <c r="P28" s="133"/>
      <c r="Q28" s="133"/>
      <c r="R28" s="133"/>
      <c r="S28" s="137"/>
      <c r="T28" s="138"/>
      <c r="U28" s="136"/>
      <c r="V28" s="198">
        <f>SUM(U14:U28)</f>
        <v>0</v>
      </c>
      <c r="W28" s="219" t="s">
        <v>83</v>
      </c>
    </row>
    <row r="29" spans="2:23" ht="8.6999999999999993" customHeight="1" x14ac:dyDescent="0.3">
      <c r="B29" s="511"/>
      <c r="C29" s="181"/>
      <c r="D29" s="190"/>
      <c r="E29" s="191"/>
      <c r="F29" s="192"/>
      <c r="G29" s="185"/>
      <c r="H29" s="185"/>
      <c r="I29" s="185"/>
      <c r="J29" s="185"/>
      <c r="K29" s="197"/>
      <c r="L29" s="197"/>
      <c r="M29" s="197"/>
      <c r="N29" s="197"/>
      <c r="O29" s="185"/>
      <c r="P29" s="186"/>
      <c r="Q29" s="186"/>
      <c r="R29" s="186"/>
      <c r="S29" s="193"/>
      <c r="T29" s="194"/>
      <c r="U29" s="189"/>
      <c r="W29" s="218"/>
    </row>
    <row r="30" spans="2:23" ht="22.05" customHeight="1" x14ac:dyDescent="0.3">
      <c r="B30" s="511"/>
      <c r="C30" s="526" t="s">
        <v>84</v>
      </c>
      <c r="D30" s="513" t="s">
        <v>85</v>
      </c>
      <c r="E30" s="503" t="s">
        <v>76</v>
      </c>
      <c r="F30" s="418" t="s">
        <v>74</v>
      </c>
      <c r="G30" s="419" t="s">
        <v>44</v>
      </c>
      <c r="H30" s="419" t="s">
        <v>44</v>
      </c>
      <c r="I30" s="419" t="s">
        <v>44</v>
      </c>
      <c r="J30" s="419" t="s">
        <v>44</v>
      </c>
      <c r="K30" s="236">
        <v>2000</v>
      </c>
      <c r="L30" s="236">
        <v>2000</v>
      </c>
      <c r="M30" s="236">
        <v>10000</v>
      </c>
      <c r="N30" s="27">
        <v>12</v>
      </c>
      <c r="O30" s="419" t="s">
        <v>44</v>
      </c>
      <c r="P30" s="139"/>
      <c r="Q30" s="139"/>
      <c r="R30" s="133"/>
      <c r="S30" s="137"/>
      <c r="T30" s="138"/>
      <c r="U30" s="136"/>
      <c r="W30" s="218"/>
    </row>
    <row r="31" spans="2:23" ht="22.05" customHeight="1" x14ac:dyDescent="0.3">
      <c r="B31" s="511"/>
      <c r="C31" s="524"/>
      <c r="D31" s="513"/>
      <c r="E31" s="503"/>
      <c r="F31" s="418" t="s">
        <v>75</v>
      </c>
      <c r="G31" s="419" t="s">
        <v>44</v>
      </c>
      <c r="H31" s="419" t="s">
        <v>44</v>
      </c>
      <c r="I31" s="419" t="s">
        <v>44</v>
      </c>
      <c r="J31" s="419" t="s">
        <v>44</v>
      </c>
      <c r="K31" s="236">
        <v>2000</v>
      </c>
      <c r="L31" s="236">
        <v>2000</v>
      </c>
      <c r="M31" s="236">
        <v>10000</v>
      </c>
      <c r="N31" s="27">
        <v>12</v>
      </c>
      <c r="O31" s="419" t="s">
        <v>44</v>
      </c>
      <c r="P31" s="139"/>
      <c r="Q31" s="139"/>
      <c r="R31" s="133"/>
      <c r="S31" s="137"/>
      <c r="T31" s="138"/>
      <c r="U31" s="136"/>
      <c r="W31" s="220"/>
    </row>
    <row r="32" spans="2:23" ht="22.05" customHeight="1" x14ac:dyDescent="0.3">
      <c r="B32" s="511"/>
      <c r="C32" s="524"/>
      <c r="D32" s="513"/>
      <c r="E32" s="503"/>
      <c r="F32" s="56" t="s">
        <v>77</v>
      </c>
      <c r="G32" s="419" t="s">
        <v>44</v>
      </c>
      <c r="H32" s="419" t="s">
        <v>44</v>
      </c>
      <c r="I32" s="419" t="s">
        <v>44</v>
      </c>
      <c r="J32" s="419" t="s">
        <v>44</v>
      </c>
      <c r="K32" s="236">
        <v>2000</v>
      </c>
      <c r="L32" s="236">
        <v>2000</v>
      </c>
      <c r="M32" s="236">
        <v>1000</v>
      </c>
      <c r="N32" s="27">
        <v>12</v>
      </c>
      <c r="O32" s="419" t="s">
        <v>44</v>
      </c>
      <c r="P32" s="139"/>
      <c r="Q32" s="139"/>
      <c r="R32" s="133"/>
      <c r="S32" s="137"/>
      <c r="T32" s="138"/>
      <c r="U32" s="136"/>
      <c r="W32" s="220"/>
    </row>
    <row r="33" spans="2:23" ht="22.05" customHeight="1" x14ac:dyDescent="0.3">
      <c r="B33" s="511"/>
      <c r="C33" s="524"/>
      <c r="D33" s="513"/>
      <c r="E33" s="503" t="s">
        <v>80</v>
      </c>
      <c r="F33" s="418" t="s">
        <v>74</v>
      </c>
      <c r="G33" s="419" t="s">
        <v>44</v>
      </c>
      <c r="H33" s="419" t="s">
        <v>44</v>
      </c>
      <c r="I33" s="419" t="s">
        <v>44</v>
      </c>
      <c r="J33" s="419" t="s">
        <v>44</v>
      </c>
      <c r="K33" s="236">
        <v>2000</v>
      </c>
      <c r="L33" s="236">
        <v>2000</v>
      </c>
      <c r="M33" s="236">
        <v>10000</v>
      </c>
      <c r="N33" s="27">
        <v>12</v>
      </c>
      <c r="O33" s="419" t="s">
        <v>44</v>
      </c>
      <c r="P33" s="139"/>
      <c r="Q33" s="139"/>
      <c r="R33" s="133"/>
      <c r="S33" s="137"/>
      <c r="T33" s="138"/>
      <c r="U33" s="136"/>
      <c r="W33" s="218"/>
    </row>
    <row r="34" spans="2:23" ht="22.05" customHeight="1" x14ac:dyDescent="0.3">
      <c r="B34" s="511"/>
      <c r="C34" s="524"/>
      <c r="D34" s="513"/>
      <c r="E34" s="503"/>
      <c r="F34" s="418" t="s">
        <v>75</v>
      </c>
      <c r="G34" s="419" t="s">
        <v>44</v>
      </c>
      <c r="H34" s="419" t="s">
        <v>44</v>
      </c>
      <c r="I34" s="419" t="s">
        <v>44</v>
      </c>
      <c r="J34" s="419" t="s">
        <v>44</v>
      </c>
      <c r="K34" s="236">
        <v>2000</v>
      </c>
      <c r="L34" s="236">
        <v>2000</v>
      </c>
      <c r="M34" s="236">
        <v>10000</v>
      </c>
      <c r="N34" s="27">
        <v>3</v>
      </c>
      <c r="O34" s="419" t="s">
        <v>44</v>
      </c>
      <c r="P34" s="139"/>
      <c r="Q34" s="139"/>
      <c r="R34" s="133"/>
      <c r="S34" s="137"/>
      <c r="T34" s="138"/>
      <c r="U34" s="136"/>
      <c r="W34" s="218"/>
    </row>
    <row r="35" spans="2:23" ht="22.05" customHeight="1" x14ac:dyDescent="0.3">
      <c r="B35" s="511"/>
      <c r="C35" s="525"/>
      <c r="D35" s="513"/>
      <c r="E35" s="503"/>
      <c r="F35" s="56" t="s">
        <v>77</v>
      </c>
      <c r="G35" s="419" t="s">
        <v>44</v>
      </c>
      <c r="H35" s="419" t="s">
        <v>44</v>
      </c>
      <c r="I35" s="419" t="s">
        <v>44</v>
      </c>
      <c r="J35" s="419" t="s">
        <v>44</v>
      </c>
      <c r="K35" s="236">
        <v>2000</v>
      </c>
      <c r="L35" s="236">
        <v>2000</v>
      </c>
      <c r="M35" s="236">
        <v>1000</v>
      </c>
      <c r="N35" s="27">
        <v>3</v>
      </c>
      <c r="O35" s="419" t="s">
        <v>44</v>
      </c>
      <c r="P35" s="139"/>
      <c r="Q35" s="139"/>
      <c r="R35" s="133"/>
      <c r="S35" s="137"/>
      <c r="T35" s="138"/>
      <c r="U35" s="136"/>
      <c r="V35" s="198">
        <f>SUM(U30:U35)</f>
        <v>0</v>
      </c>
      <c r="W35" s="219" t="s">
        <v>86</v>
      </c>
    </row>
    <row r="36" spans="2:23" ht="9.4499999999999993" customHeight="1" x14ac:dyDescent="0.3">
      <c r="B36" s="511"/>
      <c r="C36" s="181"/>
      <c r="D36" s="190"/>
      <c r="E36" s="191"/>
      <c r="F36" s="192"/>
      <c r="G36" s="185"/>
      <c r="H36" s="185"/>
      <c r="I36" s="185"/>
      <c r="J36" s="197"/>
      <c r="K36" s="185"/>
      <c r="L36" s="185"/>
      <c r="M36" s="197"/>
      <c r="N36" s="197"/>
      <c r="O36" s="185"/>
      <c r="P36" s="195"/>
      <c r="Q36" s="195"/>
      <c r="R36" s="186"/>
      <c r="S36" s="193"/>
      <c r="T36" s="194"/>
      <c r="U36" s="189"/>
      <c r="W36" s="218"/>
    </row>
    <row r="37" spans="2:23" ht="18" customHeight="1" x14ac:dyDescent="0.3">
      <c r="B37" s="511"/>
      <c r="C37" s="526" t="s">
        <v>87</v>
      </c>
      <c r="D37" s="517" t="s">
        <v>88</v>
      </c>
      <c r="E37" s="479" t="s">
        <v>44</v>
      </c>
      <c r="F37" s="56" t="s">
        <v>74</v>
      </c>
      <c r="G37" s="419" t="s">
        <v>44</v>
      </c>
      <c r="H37" s="419" t="s">
        <v>44</v>
      </c>
      <c r="I37" s="419" t="s">
        <v>44</v>
      </c>
      <c r="J37" s="236">
        <v>1000000</v>
      </c>
      <c r="K37" s="419" t="s">
        <v>44</v>
      </c>
      <c r="L37" s="419" t="s">
        <v>44</v>
      </c>
      <c r="M37" s="236">
        <v>3000</v>
      </c>
      <c r="N37" s="27">
        <v>24</v>
      </c>
      <c r="O37" s="419" t="s">
        <v>44</v>
      </c>
      <c r="P37" s="140"/>
      <c r="Q37" s="140"/>
      <c r="R37" s="139"/>
      <c r="S37" s="137"/>
      <c r="T37" s="138"/>
      <c r="U37" s="136"/>
      <c r="W37" s="218"/>
    </row>
    <row r="38" spans="2:23" ht="18" customHeight="1" x14ac:dyDescent="0.3">
      <c r="B38" s="511"/>
      <c r="C38" s="524"/>
      <c r="D38" s="518"/>
      <c r="E38" s="520"/>
      <c r="F38" s="56" t="s">
        <v>75</v>
      </c>
      <c r="G38" s="419" t="s">
        <v>44</v>
      </c>
      <c r="H38" s="419" t="s">
        <v>44</v>
      </c>
      <c r="I38" s="419" t="s">
        <v>44</v>
      </c>
      <c r="J38" s="236">
        <v>1000000</v>
      </c>
      <c r="K38" s="419" t="s">
        <v>44</v>
      </c>
      <c r="L38" s="419" t="s">
        <v>44</v>
      </c>
      <c r="M38" s="236">
        <v>5000</v>
      </c>
      <c r="N38" s="27">
        <v>24</v>
      </c>
      <c r="O38" s="419" t="s">
        <v>44</v>
      </c>
      <c r="P38" s="140"/>
      <c r="Q38" s="140"/>
      <c r="R38" s="139"/>
      <c r="S38" s="137"/>
      <c r="T38" s="138"/>
      <c r="U38" s="136"/>
      <c r="W38" s="218"/>
    </row>
    <row r="39" spans="2:23" ht="18" customHeight="1" x14ac:dyDescent="0.3">
      <c r="B39" s="511"/>
      <c r="C39" s="524"/>
      <c r="D39" s="518"/>
      <c r="E39" s="520"/>
      <c r="F39" s="56" t="s">
        <v>77</v>
      </c>
      <c r="G39" s="419" t="s">
        <v>44</v>
      </c>
      <c r="H39" s="419" t="s">
        <v>44</v>
      </c>
      <c r="I39" s="419" t="s">
        <v>44</v>
      </c>
      <c r="J39" s="236">
        <v>10000</v>
      </c>
      <c r="K39" s="419" t="s">
        <v>44</v>
      </c>
      <c r="L39" s="419" t="s">
        <v>44</v>
      </c>
      <c r="M39" s="236">
        <v>5000</v>
      </c>
      <c r="N39" s="27">
        <v>24</v>
      </c>
      <c r="O39" s="419" t="s">
        <v>44</v>
      </c>
      <c r="P39" s="140"/>
      <c r="Q39" s="140"/>
      <c r="R39" s="139"/>
      <c r="S39" s="137"/>
      <c r="T39" s="138"/>
      <c r="U39" s="136"/>
      <c r="W39" s="218"/>
    </row>
    <row r="40" spans="2:23" ht="18" customHeight="1" x14ac:dyDescent="0.3">
      <c r="B40" s="511"/>
      <c r="C40" s="524"/>
      <c r="D40" s="518"/>
      <c r="E40" s="520"/>
      <c r="F40" s="56" t="s">
        <v>89</v>
      </c>
      <c r="G40" s="419" t="s">
        <v>44</v>
      </c>
      <c r="H40" s="419" t="s">
        <v>44</v>
      </c>
      <c r="I40" s="419" t="s">
        <v>44</v>
      </c>
      <c r="J40" s="236">
        <v>10000</v>
      </c>
      <c r="K40" s="419" t="s">
        <v>44</v>
      </c>
      <c r="L40" s="419" t="s">
        <v>44</v>
      </c>
      <c r="M40" s="236">
        <v>5000</v>
      </c>
      <c r="N40" s="27">
        <v>24</v>
      </c>
      <c r="O40" s="419" t="s">
        <v>44</v>
      </c>
      <c r="P40" s="140"/>
      <c r="Q40" s="140"/>
      <c r="R40" s="139"/>
      <c r="S40" s="137"/>
      <c r="T40" s="138"/>
      <c r="U40" s="136"/>
      <c r="W40" s="218"/>
    </row>
    <row r="41" spans="2:23" ht="18" customHeight="1" x14ac:dyDescent="0.3">
      <c r="B41" s="511"/>
      <c r="C41" s="524"/>
      <c r="D41" s="518"/>
      <c r="E41" s="520"/>
      <c r="F41" s="56" t="s">
        <v>90</v>
      </c>
      <c r="G41" s="419" t="s">
        <v>44</v>
      </c>
      <c r="H41" s="419" t="s">
        <v>44</v>
      </c>
      <c r="I41" s="419" t="s">
        <v>44</v>
      </c>
      <c r="J41" s="236">
        <v>10000</v>
      </c>
      <c r="K41" s="419" t="s">
        <v>44</v>
      </c>
      <c r="L41" s="419" t="s">
        <v>44</v>
      </c>
      <c r="M41" s="236">
        <v>5000</v>
      </c>
      <c r="N41" s="27">
        <v>24</v>
      </c>
      <c r="O41" s="419" t="s">
        <v>44</v>
      </c>
      <c r="P41" s="140"/>
      <c r="Q41" s="140"/>
      <c r="R41" s="139"/>
      <c r="S41" s="137"/>
      <c r="T41" s="138"/>
      <c r="U41" s="136"/>
      <c r="W41" s="218"/>
    </row>
    <row r="42" spans="2:23" ht="18" customHeight="1" x14ac:dyDescent="0.3">
      <c r="B42" s="511"/>
      <c r="C42" s="525"/>
      <c r="D42" s="519"/>
      <c r="E42" s="521"/>
      <c r="F42" s="56" t="s">
        <v>91</v>
      </c>
      <c r="G42" s="419" t="s">
        <v>44</v>
      </c>
      <c r="H42" s="419" t="s">
        <v>44</v>
      </c>
      <c r="I42" s="419" t="s">
        <v>44</v>
      </c>
      <c r="J42" s="236">
        <v>10000</v>
      </c>
      <c r="K42" s="419" t="s">
        <v>44</v>
      </c>
      <c r="L42" s="419" t="s">
        <v>44</v>
      </c>
      <c r="M42" s="236">
        <v>5000</v>
      </c>
      <c r="N42" s="27">
        <v>24</v>
      </c>
      <c r="O42" s="419" t="s">
        <v>44</v>
      </c>
      <c r="P42" s="140"/>
      <c r="Q42" s="140"/>
      <c r="R42" s="139"/>
      <c r="S42" s="137"/>
      <c r="T42" s="138"/>
      <c r="U42" s="136"/>
      <c r="V42" s="198">
        <f>SUM(U37:U42)</f>
        <v>0</v>
      </c>
      <c r="W42" s="219" t="s">
        <v>92</v>
      </c>
    </row>
    <row r="43" spans="2:23" ht="9.4499999999999993" customHeight="1" x14ac:dyDescent="0.3">
      <c r="B43" s="511"/>
      <c r="C43" s="181"/>
      <c r="D43" s="190"/>
      <c r="E43" s="185"/>
      <c r="F43" s="192"/>
      <c r="G43" s="185"/>
      <c r="H43" s="185"/>
      <c r="I43" s="185"/>
      <c r="J43" s="197"/>
      <c r="K43" s="185"/>
      <c r="L43" s="185"/>
      <c r="M43" s="197"/>
      <c r="N43" s="197"/>
      <c r="O43" s="185"/>
      <c r="P43" s="196"/>
      <c r="Q43" s="196"/>
      <c r="R43" s="195"/>
      <c r="S43" s="193"/>
      <c r="T43" s="194"/>
      <c r="U43" s="189"/>
      <c r="W43" s="218"/>
    </row>
    <row r="44" spans="2:23" ht="30.6" customHeight="1" x14ac:dyDescent="0.3">
      <c r="B44" s="511"/>
      <c r="C44" s="526" t="s">
        <v>93</v>
      </c>
      <c r="D44" s="513" t="s">
        <v>94</v>
      </c>
      <c r="E44" s="514" t="s">
        <v>44</v>
      </c>
      <c r="F44" s="56" t="s">
        <v>74</v>
      </c>
      <c r="G44" s="419" t="s">
        <v>44</v>
      </c>
      <c r="H44" s="419" t="s">
        <v>44</v>
      </c>
      <c r="I44" s="419" t="s">
        <v>44</v>
      </c>
      <c r="J44" s="236">
        <v>10000</v>
      </c>
      <c r="K44" s="419" t="s">
        <v>44</v>
      </c>
      <c r="L44" s="419" t="s">
        <v>44</v>
      </c>
      <c r="M44" s="236">
        <v>5000</v>
      </c>
      <c r="N44" s="27">
        <v>12</v>
      </c>
      <c r="O44" s="419" t="s">
        <v>44</v>
      </c>
      <c r="P44" s="140"/>
      <c r="Q44" s="140"/>
      <c r="R44" s="139"/>
      <c r="S44" s="137"/>
      <c r="T44" s="138"/>
      <c r="U44" s="136"/>
      <c r="W44" s="218"/>
    </row>
    <row r="45" spans="2:23" ht="30.6" customHeight="1" x14ac:dyDescent="0.3">
      <c r="B45" s="511"/>
      <c r="C45" s="524"/>
      <c r="D45" s="513"/>
      <c r="E45" s="514"/>
      <c r="F45" s="56" t="s">
        <v>75</v>
      </c>
      <c r="G45" s="419" t="s">
        <v>44</v>
      </c>
      <c r="H45" s="419" t="s">
        <v>44</v>
      </c>
      <c r="I45" s="419" t="s">
        <v>44</v>
      </c>
      <c r="J45" s="236">
        <v>10000</v>
      </c>
      <c r="K45" s="419" t="s">
        <v>44</v>
      </c>
      <c r="L45" s="419" t="s">
        <v>44</v>
      </c>
      <c r="M45" s="236">
        <v>5000</v>
      </c>
      <c r="N45" s="27">
        <v>12</v>
      </c>
      <c r="O45" s="419" t="s">
        <v>44</v>
      </c>
      <c r="P45" s="140"/>
      <c r="Q45" s="140"/>
      <c r="R45" s="139"/>
      <c r="S45" s="137"/>
      <c r="T45" s="138"/>
      <c r="U45" s="136"/>
      <c r="W45" s="220"/>
    </row>
    <row r="46" spans="2:23" ht="30.6" customHeight="1" x14ac:dyDescent="0.3">
      <c r="B46" s="511"/>
      <c r="C46" s="524"/>
      <c r="D46" s="513"/>
      <c r="E46" s="514"/>
      <c r="F46" s="56" t="s">
        <v>77</v>
      </c>
      <c r="G46" s="419" t="s">
        <v>44</v>
      </c>
      <c r="H46" s="419" t="s">
        <v>44</v>
      </c>
      <c r="I46" s="419" t="s">
        <v>44</v>
      </c>
      <c r="J46" s="236">
        <v>10000</v>
      </c>
      <c r="K46" s="419" t="s">
        <v>44</v>
      </c>
      <c r="L46" s="419" t="s">
        <v>44</v>
      </c>
      <c r="M46" s="236">
        <v>5000</v>
      </c>
      <c r="N46" s="27">
        <v>12</v>
      </c>
      <c r="O46" s="419" t="s">
        <v>44</v>
      </c>
      <c r="P46" s="140"/>
      <c r="Q46" s="140"/>
      <c r="R46" s="139"/>
      <c r="S46" s="137"/>
      <c r="T46" s="138"/>
      <c r="U46" s="136"/>
      <c r="W46" s="220"/>
    </row>
    <row r="47" spans="2:23" ht="30.6" customHeight="1" thickBot="1" x14ac:dyDescent="0.35">
      <c r="B47" s="489"/>
      <c r="C47" s="527"/>
      <c r="D47" s="516"/>
      <c r="E47" s="515"/>
      <c r="F47" s="58" t="s">
        <v>78</v>
      </c>
      <c r="G47" s="420" t="s">
        <v>44</v>
      </c>
      <c r="H47" s="420" t="s">
        <v>44</v>
      </c>
      <c r="I47" s="420" t="s">
        <v>44</v>
      </c>
      <c r="J47" s="237">
        <v>10000</v>
      </c>
      <c r="K47" s="420" t="s">
        <v>44</v>
      </c>
      <c r="L47" s="420" t="s">
        <v>44</v>
      </c>
      <c r="M47" s="237">
        <v>5000</v>
      </c>
      <c r="N47" s="31">
        <v>12</v>
      </c>
      <c r="O47" s="420" t="s">
        <v>44</v>
      </c>
      <c r="P47" s="141"/>
      <c r="Q47" s="141"/>
      <c r="R47" s="142"/>
      <c r="S47" s="143"/>
      <c r="T47" s="144"/>
      <c r="U47" s="112"/>
      <c r="V47" s="198">
        <f>SUM(U44:U47)</f>
        <v>0</v>
      </c>
      <c r="W47" s="219" t="s">
        <v>95</v>
      </c>
    </row>
    <row r="48" spans="2:23" ht="15" thickTop="1" x14ac:dyDescent="0.3">
      <c r="W48" s="218"/>
    </row>
    <row r="49" spans="4:23" x14ac:dyDescent="0.3">
      <c r="V49" s="118">
        <f>V47+V42+V35+V28+V12</f>
        <v>0</v>
      </c>
      <c r="W49" s="222" t="s">
        <v>25</v>
      </c>
    </row>
    <row r="50" spans="4:23" x14ac:dyDescent="0.3">
      <c r="D50" s="455"/>
      <c r="E50" s="455"/>
      <c r="W50" s="379"/>
    </row>
    <row r="51" spans="4:23" x14ac:dyDescent="0.3">
      <c r="D51" s="455"/>
      <c r="E51" s="455"/>
      <c r="W51" s="379"/>
    </row>
    <row r="52" spans="4:23" x14ac:dyDescent="0.3">
      <c r="D52" s="455"/>
      <c r="E52" s="455"/>
      <c r="W52" s="379"/>
    </row>
    <row r="53" spans="4:23" x14ac:dyDescent="0.3">
      <c r="W53" s="379"/>
    </row>
    <row r="55" spans="4:23" x14ac:dyDescent="0.3">
      <c r="D55" s="294"/>
      <c r="E55" s="522"/>
      <c r="F55" s="522"/>
      <c r="G55" s="522"/>
      <c r="H55" s="522"/>
      <c r="I55" s="522"/>
      <c r="J55" s="522"/>
    </row>
    <row r="56" spans="4:23" x14ac:dyDescent="0.3">
      <c r="E56" s="522"/>
      <c r="F56" s="522"/>
      <c r="G56" s="522"/>
      <c r="H56" s="522"/>
      <c r="I56" s="522"/>
      <c r="J56" s="522"/>
      <c r="W56" s="379"/>
    </row>
    <row r="57" spans="4:23" x14ac:dyDescent="0.3">
      <c r="W57" s="379"/>
    </row>
    <row r="58" spans="4:23" x14ac:dyDescent="0.3">
      <c r="W58" s="379"/>
    </row>
    <row r="59" spans="4:23" x14ac:dyDescent="0.3">
      <c r="W59" s="379"/>
    </row>
    <row r="60" spans="4:23" x14ac:dyDescent="0.3">
      <c r="W60" s="379"/>
    </row>
    <row r="61" spans="4:23" x14ac:dyDescent="0.3">
      <c r="W61" s="379"/>
    </row>
    <row r="62" spans="4:23" x14ac:dyDescent="0.3">
      <c r="W62" s="379"/>
    </row>
    <row r="63" spans="4:23" x14ac:dyDescent="0.3">
      <c r="W63" s="379"/>
    </row>
    <row r="64" spans="4:23" x14ac:dyDescent="0.3">
      <c r="W64" s="379"/>
    </row>
    <row r="65" spans="23:23" x14ac:dyDescent="0.3">
      <c r="W65" s="379"/>
    </row>
    <row r="66" spans="23:23" x14ac:dyDescent="0.3">
      <c r="W66" s="379"/>
    </row>
    <row r="67" spans="23:23" x14ac:dyDescent="0.3">
      <c r="W67" s="379"/>
    </row>
    <row r="68" spans="23:23" x14ac:dyDescent="0.3">
      <c r="W68" s="379"/>
    </row>
  </sheetData>
  <mergeCells count="39">
    <mergeCell ref="E55:J56"/>
    <mergeCell ref="B2:U2"/>
    <mergeCell ref="C5:C12"/>
    <mergeCell ref="C14:C28"/>
    <mergeCell ref="C30:C35"/>
    <mergeCell ref="C44:C47"/>
    <mergeCell ref="C37:C42"/>
    <mergeCell ref="L3:L4"/>
    <mergeCell ref="E5:E9"/>
    <mergeCell ref="F5:F9"/>
    <mergeCell ref="E10:E12"/>
    <mergeCell ref="F10:F12"/>
    <mergeCell ref="B3:B4"/>
    <mergeCell ref="D3:I3"/>
    <mergeCell ref="O3:O4"/>
    <mergeCell ref="D5:D9"/>
    <mergeCell ref="B5:B47"/>
    <mergeCell ref="D50:E50"/>
    <mergeCell ref="D51:E51"/>
    <mergeCell ref="D52:E52"/>
    <mergeCell ref="D10:D12"/>
    <mergeCell ref="E14:E15"/>
    <mergeCell ref="E16:E20"/>
    <mergeCell ref="E21:E25"/>
    <mergeCell ref="E26:E28"/>
    <mergeCell ref="D14:D28"/>
    <mergeCell ref="D30:D35"/>
    <mergeCell ref="E44:E47"/>
    <mergeCell ref="D44:D47"/>
    <mergeCell ref="D37:D42"/>
    <mergeCell ref="E37:E42"/>
    <mergeCell ref="W3:W4"/>
    <mergeCell ref="E30:E32"/>
    <mergeCell ref="E33:E35"/>
    <mergeCell ref="M3:M4"/>
    <mergeCell ref="J3:J4"/>
    <mergeCell ref="K3:K4"/>
    <mergeCell ref="N3:N4"/>
    <mergeCell ref="P3:U3"/>
  </mergeCells>
  <phoneticPr fontId="7" type="noConversion"/>
  <pageMargins left="0.25" right="0.25" top="0.75" bottom="0.75" header="0.3" footer="0.3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B1:R25"/>
  <sheetViews>
    <sheetView topLeftCell="F1" zoomScale="80" zoomScaleNormal="80" workbookViewId="0">
      <pane ySplit="4" topLeftCell="A5" activePane="bottomLeft" state="frozen"/>
      <selection pane="bottomLeft" activeCell="M13" sqref="M13"/>
    </sheetView>
  </sheetViews>
  <sheetFormatPr defaultRowHeight="14.4" x14ac:dyDescent="0.3"/>
  <cols>
    <col min="1" max="1" width="3.21875" customWidth="1"/>
    <col min="2" max="2" width="14.88671875" customWidth="1"/>
    <col min="3" max="3" width="58.5546875" customWidth="1"/>
    <col min="4" max="4" width="42.109375" customWidth="1"/>
    <col min="5" max="5" width="60" customWidth="1"/>
    <col min="6" max="6" width="14.5546875" bestFit="1" customWidth="1"/>
    <col min="7" max="9" width="16.44140625" customWidth="1"/>
    <col min="10" max="12" width="14.21875" customWidth="1"/>
    <col min="13" max="13" width="15.44140625" customWidth="1"/>
    <col min="14" max="14" width="10.21875" customWidth="1"/>
    <col min="15" max="15" width="11.5546875" customWidth="1"/>
    <col min="16" max="16" width="13.109375" customWidth="1"/>
    <col min="17" max="17" width="20.21875" customWidth="1"/>
    <col min="18" max="18" width="20.44140625" bestFit="1" customWidth="1"/>
  </cols>
  <sheetData>
    <row r="1" spans="2:16" ht="15" thickBot="1" x14ac:dyDescent="0.35"/>
    <row r="2" spans="2:16" ht="18" thickTop="1" x14ac:dyDescent="0.3">
      <c r="B2" s="536" t="s">
        <v>96</v>
      </c>
      <c r="C2" s="537"/>
      <c r="D2" s="537"/>
      <c r="E2" s="537"/>
      <c r="F2" s="537"/>
      <c r="G2" s="537"/>
      <c r="H2" s="537"/>
      <c r="I2" s="537"/>
      <c r="J2" s="537"/>
      <c r="K2" s="537"/>
      <c r="L2" s="537"/>
      <c r="M2" s="537"/>
      <c r="N2" s="537"/>
      <c r="O2" s="537"/>
      <c r="P2" s="538"/>
    </row>
    <row r="3" spans="2:16" x14ac:dyDescent="0.3">
      <c r="B3" s="467" t="s">
        <v>1</v>
      </c>
      <c r="C3" s="469" t="s">
        <v>2</v>
      </c>
      <c r="D3" s="469"/>
      <c r="E3" s="470"/>
      <c r="F3" s="458" t="s">
        <v>97</v>
      </c>
      <c r="G3" s="458" t="s">
        <v>98</v>
      </c>
      <c r="H3" s="458" t="s">
        <v>99</v>
      </c>
      <c r="I3" s="458" t="s">
        <v>3</v>
      </c>
      <c r="J3" s="458" t="s">
        <v>100</v>
      </c>
      <c r="K3" s="507"/>
      <c r="L3" s="508"/>
      <c r="M3" s="508"/>
      <c r="N3" s="508"/>
      <c r="O3" s="508"/>
      <c r="P3" s="509"/>
    </row>
    <row r="4" spans="2:16" ht="43.8" thickBot="1" x14ac:dyDescent="0.35">
      <c r="B4" s="468"/>
      <c r="C4" s="417" t="s">
        <v>5</v>
      </c>
      <c r="D4" s="417" t="s">
        <v>101</v>
      </c>
      <c r="E4" s="417" t="s">
        <v>102</v>
      </c>
      <c r="F4" s="459"/>
      <c r="G4" s="459"/>
      <c r="H4" s="459"/>
      <c r="I4" s="459"/>
      <c r="J4" s="459"/>
      <c r="K4" s="120" t="s">
        <v>103</v>
      </c>
      <c r="L4" s="120" t="s">
        <v>104</v>
      </c>
      <c r="M4" s="120" t="s">
        <v>105</v>
      </c>
      <c r="N4" s="120" t="s">
        <v>64</v>
      </c>
      <c r="O4" s="120" t="s">
        <v>65</v>
      </c>
      <c r="P4" s="121" t="s">
        <v>14</v>
      </c>
    </row>
    <row r="5" spans="2:16" ht="15" thickTop="1" x14ac:dyDescent="0.3">
      <c r="B5" s="488" t="s">
        <v>106</v>
      </c>
      <c r="C5" s="25" t="s">
        <v>107</v>
      </c>
      <c r="D5" s="437" t="s">
        <v>108</v>
      </c>
      <c r="E5" s="11" t="s">
        <v>109</v>
      </c>
      <c r="F5" s="422" t="s">
        <v>108</v>
      </c>
      <c r="G5" s="422" t="s">
        <v>108</v>
      </c>
      <c r="H5" s="422" t="s">
        <v>108</v>
      </c>
      <c r="I5" s="30">
        <v>12</v>
      </c>
      <c r="J5" s="21">
        <v>500</v>
      </c>
      <c r="K5" s="358"/>
      <c r="L5" s="358"/>
      <c r="M5" s="358"/>
      <c r="N5" s="122"/>
      <c r="O5" s="122"/>
      <c r="P5" s="123"/>
    </row>
    <row r="6" spans="2:16" x14ac:dyDescent="0.3">
      <c r="B6" s="539"/>
      <c r="C6" s="24" t="s">
        <v>110</v>
      </c>
      <c r="D6" s="438" t="s">
        <v>108</v>
      </c>
      <c r="E6" s="1" t="s">
        <v>111</v>
      </c>
      <c r="F6" s="2" t="s">
        <v>108</v>
      </c>
      <c r="G6" s="2" t="s">
        <v>108</v>
      </c>
      <c r="H6" s="2" t="s">
        <v>108</v>
      </c>
      <c r="I6" s="17">
        <v>12</v>
      </c>
      <c r="J6" s="22">
        <v>10</v>
      </c>
      <c r="K6" s="359"/>
      <c r="L6" s="359"/>
      <c r="M6" s="359"/>
      <c r="N6" s="124"/>
      <c r="O6" s="124"/>
      <c r="P6" s="125"/>
    </row>
    <row r="7" spans="2:16" ht="43.2" x14ac:dyDescent="0.3">
      <c r="B7" s="539"/>
      <c r="C7" s="29" t="s">
        <v>112</v>
      </c>
      <c r="D7" s="439" t="s">
        <v>108</v>
      </c>
      <c r="E7" s="3" t="s">
        <v>113</v>
      </c>
      <c r="F7" s="419" t="s">
        <v>108</v>
      </c>
      <c r="G7" s="27">
        <v>5</v>
      </c>
      <c r="H7" s="2" t="s">
        <v>108</v>
      </c>
      <c r="I7" s="27">
        <v>1</v>
      </c>
      <c r="J7" s="22">
        <v>7</v>
      </c>
      <c r="K7" s="359"/>
      <c r="L7" s="359"/>
      <c r="M7" s="359"/>
      <c r="N7" s="124"/>
      <c r="O7" s="124"/>
      <c r="P7" s="125"/>
    </row>
    <row r="8" spans="2:16" ht="28.8" x14ac:dyDescent="0.3">
      <c r="B8" s="539"/>
      <c r="C8" s="28" t="s">
        <v>114</v>
      </c>
      <c r="D8" s="439" t="s">
        <v>108</v>
      </c>
      <c r="E8" s="19" t="s">
        <v>115</v>
      </c>
      <c r="F8" s="419" t="s">
        <v>108</v>
      </c>
      <c r="G8" s="27">
        <v>20</v>
      </c>
      <c r="H8" s="2" t="s">
        <v>108</v>
      </c>
      <c r="I8" s="27">
        <v>36</v>
      </c>
      <c r="J8" s="22">
        <v>1</v>
      </c>
      <c r="K8" s="359"/>
      <c r="L8" s="359"/>
      <c r="M8" s="359"/>
      <c r="N8" s="124"/>
      <c r="O8" s="124"/>
      <c r="P8" s="125"/>
    </row>
    <row r="9" spans="2:16" x14ac:dyDescent="0.3">
      <c r="B9" s="539"/>
      <c r="C9" s="24" t="s">
        <v>116</v>
      </c>
      <c r="D9" s="438" t="s">
        <v>108</v>
      </c>
      <c r="E9" s="1" t="s">
        <v>117</v>
      </c>
      <c r="F9" s="17">
        <v>1</v>
      </c>
      <c r="G9" s="2" t="s">
        <v>108</v>
      </c>
      <c r="H9" s="2" t="s">
        <v>108</v>
      </c>
      <c r="I9" s="17">
        <v>3</v>
      </c>
      <c r="J9" s="22">
        <v>1</v>
      </c>
      <c r="K9" s="359"/>
      <c r="L9" s="359"/>
      <c r="M9" s="359"/>
      <c r="N9" s="124"/>
      <c r="O9" s="124"/>
      <c r="P9" s="125"/>
    </row>
    <row r="10" spans="2:16" ht="28.8" x14ac:dyDescent="0.3">
      <c r="B10" s="539"/>
      <c r="C10" s="517" t="s">
        <v>118</v>
      </c>
      <c r="D10" s="29" t="s">
        <v>119</v>
      </c>
      <c r="E10" s="3" t="s">
        <v>120</v>
      </c>
      <c r="F10" s="27">
        <v>50</v>
      </c>
      <c r="G10" s="410" t="s">
        <v>108</v>
      </c>
      <c r="H10" s="410" t="s">
        <v>108</v>
      </c>
      <c r="I10" s="26">
        <v>36</v>
      </c>
      <c r="J10" s="22">
        <v>1</v>
      </c>
      <c r="K10" s="359"/>
      <c r="L10" s="359"/>
      <c r="M10" s="359"/>
      <c r="N10" s="124"/>
      <c r="O10" s="124"/>
      <c r="P10" s="125"/>
    </row>
    <row r="11" spans="2:16" ht="28.8" x14ac:dyDescent="0.3">
      <c r="B11" s="539"/>
      <c r="C11" s="519"/>
      <c r="D11" s="29" t="s">
        <v>121</v>
      </c>
      <c r="E11" s="3" t="s">
        <v>120</v>
      </c>
      <c r="F11" s="26"/>
      <c r="G11" s="410" t="s">
        <v>108</v>
      </c>
      <c r="H11" s="410" t="s">
        <v>108</v>
      </c>
      <c r="I11" s="26"/>
      <c r="J11" s="22"/>
      <c r="K11" s="359"/>
      <c r="L11" s="359"/>
      <c r="M11" s="359"/>
      <c r="N11" s="124"/>
      <c r="O11" s="124"/>
      <c r="P11" s="125"/>
    </row>
    <row r="12" spans="2:16" ht="46.05" customHeight="1" x14ac:dyDescent="0.3">
      <c r="B12" s="539"/>
      <c r="C12" s="517" t="s">
        <v>122</v>
      </c>
      <c r="D12" s="29" t="s">
        <v>123</v>
      </c>
      <c r="E12" s="3" t="s">
        <v>124</v>
      </c>
      <c r="F12" s="26"/>
      <c r="G12" s="410" t="s">
        <v>108</v>
      </c>
      <c r="H12" s="26"/>
      <c r="I12" s="26"/>
      <c r="J12" s="22"/>
      <c r="K12" s="357"/>
      <c r="L12" s="357"/>
      <c r="M12" s="357"/>
      <c r="N12" s="124"/>
      <c r="O12" s="124"/>
      <c r="P12" s="125"/>
    </row>
    <row r="13" spans="2:16" ht="109.95" customHeight="1" x14ac:dyDescent="0.3">
      <c r="B13" s="539"/>
      <c r="C13" s="519"/>
      <c r="D13" s="29" t="s">
        <v>125</v>
      </c>
      <c r="E13" s="3" t="s">
        <v>126</v>
      </c>
      <c r="F13" s="26">
        <v>1000</v>
      </c>
      <c r="G13" s="410" t="s">
        <v>108</v>
      </c>
      <c r="H13" s="26">
        <v>11</v>
      </c>
      <c r="I13" s="26">
        <v>36</v>
      </c>
      <c r="J13" s="22">
        <v>50</v>
      </c>
      <c r="K13" s="357"/>
      <c r="L13" s="357"/>
      <c r="M13" s="357"/>
      <c r="N13" s="124"/>
      <c r="O13" s="124"/>
      <c r="P13" s="125"/>
    </row>
    <row r="14" spans="2:16" x14ac:dyDescent="0.3">
      <c r="B14" s="539"/>
      <c r="C14" s="541" t="s">
        <v>127</v>
      </c>
      <c r="D14" s="543" t="s">
        <v>108</v>
      </c>
      <c r="E14" s="19" t="s">
        <v>128</v>
      </c>
      <c r="F14" s="419" t="s">
        <v>108</v>
      </c>
      <c r="G14" s="419" t="s">
        <v>108</v>
      </c>
      <c r="H14" s="419" t="s">
        <v>108</v>
      </c>
      <c r="I14" s="27">
        <v>36</v>
      </c>
      <c r="J14" s="22">
        <v>10</v>
      </c>
      <c r="K14" s="359"/>
      <c r="L14" s="359"/>
      <c r="M14" s="359"/>
      <c r="N14" s="124"/>
      <c r="O14" s="124"/>
      <c r="P14" s="125"/>
    </row>
    <row r="15" spans="2:16" x14ac:dyDescent="0.3">
      <c r="B15" s="539"/>
      <c r="C15" s="503"/>
      <c r="D15" s="529"/>
      <c r="E15" s="19" t="s">
        <v>129</v>
      </c>
      <c r="F15" s="419" t="s">
        <v>108</v>
      </c>
      <c r="G15" s="419" t="s">
        <v>108</v>
      </c>
      <c r="H15" s="419" t="s">
        <v>108</v>
      </c>
      <c r="I15" s="27"/>
      <c r="J15" s="22"/>
      <c r="K15" s="359"/>
      <c r="L15" s="359"/>
      <c r="M15" s="359"/>
      <c r="N15" s="124"/>
      <c r="O15" s="124"/>
      <c r="P15" s="125"/>
    </row>
    <row r="16" spans="2:16" ht="15" thickBot="1" x14ac:dyDescent="0.35">
      <c r="B16" s="540"/>
      <c r="C16" s="542"/>
      <c r="D16" s="544"/>
      <c r="E16" s="20" t="s">
        <v>130</v>
      </c>
      <c r="F16" s="420" t="s">
        <v>108</v>
      </c>
      <c r="G16" s="420" t="s">
        <v>108</v>
      </c>
      <c r="H16" s="420" t="s">
        <v>108</v>
      </c>
      <c r="I16" s="31"/>
      <c r="J16" s="23"/>
      <c r="K16" s="360"/>
      <c r="L16" s="360"/>
      <c r="M16" s="360"/>
      <c r="N16" s="126"/>
      <c r="O16" s="126"/>
      <c r="P16" s="117"/>
    </row>
    <row r="17" spans="3:18" ht="15" thickTop="1" x14ac:dyDescent="0.3"/>
    <row r="18" spans="3:18" x14ac:dyDescent="0.3">
      <c r="C18" s="442"/>
      <c r="D18" s="442"/>
      <c r="Q18" s="118">
        <f>SUM(P5:P16)</f>
        <v>0</v>
      </c>
      <c r="R18" s="222" t="s">
        <v>25</v>
      </c>
    </row>
    <row r="19" spans="3:18" x14ac:dyDescent="0.3">
      <c r="C19" s="455"/>
      <c r="D19" s="455"/>
    </row>
    <row r="20" spans="3:18" x14ac:dyDescent="0.3">
      <c r="C20" s="455"/>
      <c r="D20" s="455"/>
    </row>
    <row r="21" spans="3:18" x14ac:dyDescent="0.3">
      <c r="C21" s="455"/>
      <c r="D21" s="455"/>
    </row>
    <row r="24" spans="3:18" x14ac:dyDescent="0.3">
      <c r="C24" s="294"/>
      <c r="D24" s="522"/>
      <c r="E24" s="522"/>
      <c r="F24" s="522"/>
      <c r="G24" s="522"/>
      <c r="H24" s="522"/>
      <c r="I24" s="522"/>
      <c r="J24" s="522"/>
      <c r="K24" s="413"/>
      <c r="L24" s="413"/>
      <c r="M24" s="413"/>
    </row>
    <row r="25" spans="3:18" x14ac:dyDescent="0.3">
      <c r="D25" s="522"/>
      <c r="E25" s="522"/>
      <c r="F25" s="522"/>
      <c r="G25" s="522"/>
      <c r="H25" s="522"/>
      <c r="I25" s="522"/>
      <c r="J25" s="522"/>
      <c r="K25" s="413"/>
      <c r="L25" s="413"/>
      <c r="M25" s="413"/>
    </row>
  </sheetData>
  <mergeCells count="18">
    <mergeCell ref="B2:P2"/>
    <mergeCell ref="B5:B16"/>
    <mergeCell ref="C14:C16"/>
    <mergeCell ref="F3:F4"/>
    <mergeCell ref="G3:G4"/>
    <mergeCell ref="C10:C11"/>
    <mergeCell ref="D14:D16"/>
    <mergeCell ref="B3:B4"/>
    <mergeCell ref="C3:E3"/>
    <mergeCell ref="H3:H4"/>
    <mergeCell ref="C12:C13"/>
    <mergeCell ref="K3:P3"/>
    <mergeCell ref="D24:J25"/>
    <mergeCell ref="J3:J4"/>
    <mergeCell ref="I3:I4"/>
    <mergeCell ref="C19:D19"/>
    <mergeCell ref="C20:D20"/>
    <mergeCell ref="C21:D21"/>
  </mergeCells>
  <phoneticPr fontId="7" type="noConversion"/>
  <pageMargins left="0.25" right="0.25" top="0.75" bottom="0.75" header="0.3" footer="0.3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B1:AF84"/>
  <sheetViews>
    <sheetView topLeftCell="L1" zoomScale="80" zoomScaleNormal="80" workbookViewId="0">
      <pane ySplit="4" topLeftCell="A5" activePane="bottomLeft" state="frozen"/>
      <selection pane="bottomLeft" activeCell="B1" sqref="B1:AD75"/>
    </sheetView>
  </sheetViews>
  <sheetFormatPr defaultRowHeight="14.4" x14ac:dyDescent="0.3"/>
  <cols>
    <col min="1" max="1" width="2.21875" customWidth="1"/>
    <col min="2" max="2" width="9.6640625" bestFit="1" customWidth="1"/>
    <col min="3" max="3" width="38.44140625" customWidth="1"/>
    <col min="4" max="4" width="34.88671875" customWidth="1"/>
    <col min="5" max="5" width="7.109375" customWidth="1"/>
    <col min="6" max="6" width="66.5546875" customWidth="1"/>
    <col min="7" max="7" width="7.5546875" customWidth="1"/>
    <col min="8" max="8" width="9.21875" customWidth="1"/>
    <col min="9" max="10" width="8.6640625" bestFit="1" customWidth="1"/>
    <col min="11" max="11" width="18" customWidth="1"/>
    <col min="12" max="12" width="12.88671875" customWidth="1"/>
    <col min="13" max="13" width="10.6640625" customWidth="1"/>
    <col min="14" max="14" width="10.109375" customWidth="1"/>
    <col min="15" max="15" width="11.44140625" customWidth="1"/>
    <col min="16" max="16" width="10.21875" customWidth="1"/>
    <col min="17" max="17" width="11.44140625" customWidth="1"/>
    <col min="18" max="21" width="11.109375" customWidth="1"/>
    <col min="22" max="22" width="11.88671875" customWidth="1"/>
    <col min="23" max="23" width="12.21875" customWidth="1"/>
    <col min="24" max="24" width="12.88671875" customWidth="1"/>
    <col min="25" max="25" width="15.6640625" customWidth="1"/>
    <col min="26" max="26" width="12.88671875" customWidth="1"/>
    <col min="27" max="28" width="12.44140625" customWidth="1"/>
    <col min="29" max="29" width="14.88671875" customWidth="1"/>
    <col min="30" max="30" width="13.6640625" customWidth="1"/>
    <col min="31" max="31" width="19.6640625" customWidth="1"/>
    <col min="32" max="32" width="19.21875" customWidth="1"/>
  </cols>
  <sheetData>
    <row r="1" spans="2:32" ht="15" thickBot="1" x14ac:dyDescent="0.35"/>
    <row r="2" spans="2:32" ht="18" thickTop="1" x14ac:dyDescent="0.35">
      <c r="B2" s="562" t="s">
        <v>131</v>
      </c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3"/>
      <c r="T2" s="563"/>
      <c r="U2" s="563"/>
      <c r="V2" s="563"/>
      <c r="W2" s="563"/>
      <c r="X2" s="563"/>
      <c r="Y2" s="563"/>
      <c r="Z2" s="563"/>
      <c r="AA2" s="563"/>
      <c r="AB2" s="563"/>
      <c r="AC2" s="563"/>
      <c r="AD2" s="564"/>
    </row>
    <row r="3" spans="2:32" x14ac:dyDescent="0.3">
      <c r="B3" s="467" t="s">
        <v>1</v>
      </c>
      <c r="C3" s="560" t="s">
        <v>2</v>
      </c>
      <c r="D3" s="561"/>
      <c r="E3" s="561"/>
      <c r="F3" s="561"/>
      <c r="G3" s="561"/>
      <c r="H3" s="561"/>
      <c r="I3" s="561"/>
      <c r="J3" s="561"/>
      <c r="K3" s="561"/>
      <c r="L3" s="458" t="s">
        <v>132</v>
      </c>
      <c r="M3" s="458" t="s">
        <v>133</v>
      </c>
      <c r="N3" s="458" t="s">
        <v>134</v>
      </c>
      <c r="O3" s="458" t="s">
        <v>135</v>
      </c>
      <c r="P3" s="505" t="s">
        <v>3</v>
      </c>
      <c r="Q3" s="548" t="s">
        <v>136</v>
      </c>
      <c r="R3" s="548" t="s">
        <v>137</v>
      </c>
      <c r="S3" s="548" t="s">
        <v>138</v>
      </c>
      <c r="T3" s="548" t="s">
        <v>139</v>
      </c>
      <c r="U3" s="548" t="s">
        <v>140</v>
      </c>
      <c r="V3" s="548" t="s">
        <v>141</v>
      </c>
      <c r="W3" s="548" t="s">
        <v>142</v>
      </c>
      <c r="X3" s="548" t="s">
        <v>143</v>
      </c>
      <c r="Y3" s="548" t="s">
        <v>144</v>
      </c>
      <c r="Z3" s="548" t="s">
        <v>145</v>
      </c>
      <c r="AA3" s="548" t="s">
        <v>146</v>
      </c>
      <c r="AB3" s="548" t="s">
        <v>147</v>
      </c>
      <c r="AC3" s="548" t="s">
        <v>35</v>
      </c>
      <c r="AD3" s="550" t="s">
        <v>14</v>
      </c>
    </row>
    <row r="4" spans="2:32" ht="43.8" thickBot="1" x14ac:dyDescent="0.35">
      <c r="B4" s="468"/>
      <c r="C4" s="570" t="s">
        <v>28</v>
      </c>
      <c r="D4" s="571"/>
      <c r="E4" s="572"/>
      <c r="F4" s="46" t="s">
        <v>148</v>
      </c>
      <c r="G4" s="46" t="s">
        <v>149</v>
      </c>
      <c r="H4" s="46" t="s">
        <v>150</v>
      </c>
      <c r="I4" s="46" t="s">
        <v>151</v>
      </c>
      <c r="J4" s="46" t="s">
        <v>152</v>
      </c>
      <c r="K4" s="46" t="s">
        <v>153</v>
      </c>
      <c r="L4" s="495"/>
      <c r="M4" s="495"/>
      <c r="N4" s="495"/>
      <c r="O4" s="495"/>
      <c r="P4" s="506"/>
      <c r="Q4" s="549"/>
      <c r="R4" s="549"/>
      <c r="S4" s="549"/>
      <c r="T4" s="549"/>
      <c r="U4" s="549"/>
      <c r="V4" s="549"/>
      <c r="W4" s="549"/>
      <c r="X4" s="549"/>
      <c r="Y4" s="549"/>
      <c r="Z4" s="549"/>
      <c r="AA4" s="549"/>
      <c r="AB4" s="549"/>
      <c r="AC4" s="549"/>
      <c r="AD4" s="551"/>
    </row>
    <row r="5" spans="2:32" ht="15" customHeight="1" thickTop="1" x14ac:dyDescent="0.3">
      <c r="B5" s="545" t="s">
        <v>154</v>
      </c>
      <c r="C5" s="558" t="s">
        <v>155</v>
      </c>
      <c r="D5" s="565" t="s">
        <v>156</v>
      </c>
      <c r="E5" s="238" t="s">
        <v>157</v>
      </c>
      <c r="F5" s="239" t="s">
        <v>158</v>
      </c>
      <c r="G5" s="239" t="s">
        <v>159</v>
      </c>
      <c r="H5" s="239" t="s">
        <v>159</v>
      </c>
      <c r="I5" s="240">
        <v>4</v>
      </c>
      <c r="J5" s="240">
        <f>I5*5.1</f>
        <v>20.399999999999999</v>
      </c>
      <c r="K5" s="239" t="s">
        <v>160</v>
      </c>
      <c r="L5" s="241">
        <v>3</v>
      </c>
      <c r="M5" s="242">
        <v>2</v>
      </c>
      <c r="N5" s="242" t="s">
        <v>161</v>
      </c>
      <c r="O5" s="242" t="s">
        <v>161</v>
      </c>
      <c r="P5" s="242">
        <v>12</v>
      </c>
      <c r="Q5" s="243"/>
      <c r="R5" s="131"/>
      <c r="S5" s="244"/>
      <c r="T5" s="244"/>
      <c r="U5" s="131"/>
      <c r="V5" s="244"/>
      <c r="W5" s="244"/>
      <c r="X5" s="131"/>
      <c r="Y5" s="131"/>
      <c r="Z5" s="131"/>
      <c r="AA5" s="131"/>
      <c r="AB5" s="131"/>
      <c r="AC5" s="243"/>
      <c r="AD5" s="119"/>
      <c r="AF5" s="220"/>
    </row>
    <row r="6" spans="2:32" x14ac:dyDescent="0.3">
      <c r="B6" s="546"/>
      <c r="C6" s="518"/>
      <c r="D6" s="566"/>
      <c r="E6" s="12" t="s">
        <v>162</v>
      </c>
      <c r="F6" s="406" t="s">
        <v>158</v>
      </c>
      <c r="G6" s="406" t="s">
        <v>159</v>
      </c>
      <c r="H6" s="406" t="s">
        <v>159</v>
      </c>
      <c r="I6" s="6">
        <v>8</v>
      </c>
      <c r="J6" s="404">
        <f t="shared" ref="J6:J19" si="0">I6*5.1</f>
        <v>40.799999999999997</v>
      </c>
      <c r="K6" s="406" t="s">
        <v>160</v>
      </c>
      <c r="L6" s="15">
        <v>3</v>
      </c>
      <c r="M6" s="202">
        <v>1</v>
      </c>
      <c r="N6" s="202" t="s">
        <v>161</v>
      </c>
      <c r="O6" s="202" t="s">
        <v>161</v>
      </c>
      <c r="P6" s="202">
        <v>12</v>
      </c>
      <c r="Q6" s="113"/>
      <c r="R6" s="134"/>
      <c r="S6" s="205"/>
      <c r="T6" s="205"/>
      <c r="U6" s="134"/>
      <c r="V6" s="205"/>
      <c r="W6" s="205"/>
      <c r="X6" s="134"/>
      <c r="Y6" s="203"/>
      <c r="Z6" s="203"/>
      <c r="AA6" s="203"/>
      <c r="AB6" s="203"/>
      <c r="AC6" s="109"/>
      <c r="AD6" s="136"/>
      <c r="AF6" s="220"/>
    </row>
    <row r="7" spans="2:32" x14ac:dyDescent="0.3">
      <c r="B7" s="546"/>
      <c r="C7" s="518"/>
      <c r="D7" s="566"/>
      <c r="E7" s="12" t="s">
        <v>163</v>
      </c>
      <c r="F7" s="406" t="s">
        <v>158</v>
      </c>
      <c r="G7" s="406" t="s">
        <v>159</v>
      </c>
      <c r="H7" s="406" t="s">
        <v>159</v>
      </c>
      <c r="I7" s="6">
        <v>16</v>
      </c>
      <c r="J7" s="404">
        <f t="shared" si="0"/>
        <v>81.599999999999994</v>
      </c>
      <c r="K7" s="406" t="s">
        <v>160</v>
      </c>
      <c r="L7" s="15">
        <v>5</v>
      </c>
      <c r="M7" s="202">
        <v>1</v>
      </c>
      <c r="N7" s="202" t="s">
        <v>161</v>
      </c>
      <c r="O7" s="202" t="s">
        <v>161</v>
      </c>
      <c r="P7" s="202">
        <v>12</v>
      </c>
      <c r="Q7" s="113"/>
      <c r="R7" s="134"/>
      <c r="S7" s="205"/>
      <c r="T7" s="205"/>
      <c r="U7" s="134"/>
      <c r="V7" s="205"/>
      <c r="W7" s="205"/>
      <c r="X7" s="134"/>
      <c r="Y7" s="203"/>
      <c r="Z7" s="203"/>
      <c r="AA7" s="203"/>
      <c r="AB7" s="203"/>
      <c r="AC7" s="109"/>
      <c r="AD7" s="136"/>
      <c r="AF7" s="220"/>
    </row>
    <row r="8" spans="2:32" x14ac:dyDescent="0.3">
      <c r="B8" s="546"/>
      <c r="C8" s="518"/>
      <c r="D8" s="566"/>
      <c r="E8" s="12" t="s">
        <v>164</v>
      </c>
      <c r="F8" s="406" t="s">
        <v>158</v>
      </c>
      <c r="G8" s="406" t="s">
        <v>159</v>
      </c>
      <c r="H8" s="406" t="s">
        <v>159</v>
      </c>
      <c r="I8" s="6">
        <v>24</v>
      </c>
      <c r="J8" s="404">
        <f t="shared" si="0"/>
        <v>122.39999999999999</v>
      </c>
      <c r="K8" s="406" t="s">
        <v>160</v>
      </c>
      <c r="L8" s="15">
        <v>5</v>
      </c>
      <c r="M8" s="202">
        <v>1</v>
      </c>
      <c r="N8" s="202" t="s">
        <v>161</v>
      </c>
      <c r="O8" s="202" t="s">
        <v>161</v>
      </c>
      <c r="P8" s="202">
        <v>6</v>
      </c>
      <c r="Q8" s="113"/>
      <c r="R8" s="134"/>
      <c r="S8" s="205"/>
      <c r="T8" s="205"/>
      <c r="U8" s="134"/>
      <c r="V8" s="205"/>
      <c r="W8" s="205"/>
      <c r="X8" s="134"/>
      <c r="Y8" s="203"/>
      <c r="Z8" s="203"/>
      <c r="AA8" s="203"/>
      <c r="AB8" s="203"/>
      <c r="AC8" s="109"/>
      <c r="AD8" s="136"/>
      <c r="AF8" s="220"/>
    </row>
    <row r="9" spans="2:32" x14ac:dyDescent="0.3">
      <c r="B9" s="546"/>
      <c r="C9" s="518"/>
      <c r="D9" s="566"/>
      <c r="E9" s="12" t="s">
        <v>165</v>
      </c>
      <c r="F9" s="406" t="s">
        <v>158</v>
      </c>
      <c r="G9" s="406" t="s">
        <v>159</v>
      </c>
      <c r="H9" s="406" t="s">
        <v>159</v>
      </c>
      <c r="I9" s="6">
        <v>32</v>
      </c>
      <c r="J9" s="404">
        <f t="shared" si="0"/>
        <v>163.19999999999999</v>
      </c>
      <c r="K9" s="406" t="s">
        <v>160</v>
      </c>
      <c r="L9" s="15">
        <v>10</v>
      </c>
      <c r="M9" s="202">
        <v>1</v>
      </c>
      <c r="N9" s="202" t="s">
        <v>166</v>
      </c>
      <c r="O9" s="202" t="s">
        <v>166</v>
      </c>
      <c r="P9" s="202">
        <v>6</v>
      </c>
      <c r="Q9" s="113"/>
      <c r="R9" s="134"/>
      <c r="S9" s="205"/>
      <c r="T9" s="205"/>
      <c r="U9" s="134"/>
      <c r="V9" s="205"/>
      <c r="W9" s="205"/>
      <c r="X9" s="134"/>
      <c r="Y9" s="203"/>
      <c r="Z9" s="203"/>
      <c r="AA9" s="203"/>
      <c r="AB9" s="203"/>
      <c r="AC9" s="109"/>
      <c r="AD9" s="136"/>
      <c r="AF9" s="220"/>
    </row>
    <row r="10" spans="2:32" x14ac:dyDescent="0.3">
      <c r="B10" s="546"/>
      <c r="C10" s="518"/>
      <c r="D10" s="566"/>
      <c r="E10" s="12" t="s">
        <v>167</v>
      </c>
      <c r="F10" s="406" t="s">
        <v>158</v>
      </c>
      <c r="G10" s="406" t="s">
        <v>159</v>
      </c>
      <c r="H10" s="406" t="s">
        <v>159</v>
      </c>
      <c r="I10" s="6">
        <v>40</v>
      </c>
      <c r="J10" s="404">
        <f t="shared" si="0"/>
        <v>204</v>
      </c>
      <c r="K10" s="406" t="s">
        <v>160</v>
      </c>
      <c r="L10" s="15">
        <v>10</v>
      </c>
      <c r="M10" s="202">
        <v>1</v>
      </c>
      <c r="N10" s="202" t="s">
        <v>166</v>
      </c>
      <c r="O10" s="202" t="s">
        <v>166</v>
      </c>
      <c r="P10" s="202">
        <v>3</v>
      </c>
      <c r="Q10" s="113"/>
      <c r="R10" s="134"/>
      <c r="S10" s="205"/>
      <c r="T10" s="205"/>
      <c r="U10" s="134"/>
      <c r="V10" s="205"/>
      <c r="W10" s="205"/>
      <c r="X10" s="134"/>
      <c r="Y10" s="203"/>
      <c r="Z10" s="203"/>
      <c r="AA10" s="203"/>
      <c r="AB10" s="203"/>
      <c r="AC10" s="109"/>
      <c r="AD10" s="136"/>
      <c r="AF10" s="220"/>
    </row>
    <row r="11" spans="2:32" x14ac:dyDescent="0.3">
      <c r="B11" s="546"/>
      <c r="C11" s="518"/>
      <c r="D11" s="566"/>
      <c r="E11" s="12" t="s">
        <v>168</v>
      </c>
      <c r="F11" s="406" t="s">
        <v>158</v>
      </c>
      <c r="G11" s="406" t="s">
        <v>159</v>
      </c>
      <c r="H11" s="406" t="s">
        <v>159</v>
      </c>
      <c r="I11" s="6">
        <v>64</v>
      </c>
      <c r="J11" s="404">
        <f t="shared" si="0"/>
        <v>326.39999999999998</v>
      </c>
      <c r="K11" s="406" t="s">
        <v>160</v>
      </c>
      <c r="L11" s="15">
        <v>10</v>
      </c>
      <c r="M11" s="202">
        <v>1</v>
      </c>
      <c r="N11" s="202" t="s">
        <v>166</v>
      </c>
      <c r="O11" s="202" t="s">
        <v>166</v>
      </c>
      <c r="P11" s="202">
        <v>3</v>
      </c>
      <c r="Q11" s="113"/>
      <c r="R11" s="134"/>
      <c r="S11" s="205"/>
      <c r="T11" s="205"/>
      <c r="U11" s="134"/>
      <c r="V11" s="205"/>
      <c r="W11" s="205"/>
      <c r="X11" s="134"/>
      <c r="Y11" s="203"/>
      <c r="Z11" s="203"/>
      <c r="AA11" s="203"/>
      <c r="AB11" s="203"/>
      <c r="AC11" s="109"/>
      <c r="AD11" s="136"/>
      <c r="AF11" s="220"/>
    </row>
    <row r="12" spans="2:32" x14ac:dyDescent="0.3">
      <c r="B12" s="546"/>
      <c r="C12" s="518"/>
      <c r="D12" s="567"/>
      <c r="E12" s="12" t="s">
        <v>169</v>
      </c>
      <c r="F12" s="406" t="s">
        <v>158</v>
      </c>
      <c r="G12" s="406" t="s">
        <v>159</v>
      </c>
      <c r="H12" s="406" t="s">
        <v>159</v>
      </c>
      <c r="I12" s="6">
        <v>80</v>
      </c>
      <c r="J12" s="6">
        <v>396</v>
      </c>
      <c r="K12" s="406" t="s">
        <v>160</v>
      </c>
      <c r="L12" s="15">
        <v>10</v>
      </c>
      <c r="M12" s="202">
        <v>1</v>
      </c>
      <c r="N12" s="202" t="s">
        <v>170</v>
      </c>
      <c r="O12" s="202" t="s">
        <v>170</v>
      </c>
      <c r="P12" s="202">
        <v>3</v>
      </c>
      <c r="Q12" s="113"/>
      <c r="R12" s="134"/>
      <c r="S12" s="205"/>
      <c r="T12" s="205"/>
      <c r="U12" s="134"/>
      <c r="V12" s="205"/>
      <c r="W12" s="205"/>
      <c r="X12" s="134"/>
      <c r="Y12" s="203"/>
      <c r="Z12" s="203"/>
      <c r="AA12" s="203"/>
      <c r="AB12" s="203"/>
      <c r="AC12" s="109"/>
      <c r="AD12" s="136"/>
      <c r="AF12" s="220"/>
    </row>
    <row r="13" spans="2:32" x14ac:dyDescent="0.3">
      <c r="B13" s="546"/>
      <c r="C13" s="518"/>
      <c r="D13" s="568" t="s">
        <v>171</v>
      </c>
      <c r="E13" s="3" t="s">
        <v>172</v>
      </c>
      <c r="F13" s="406" t="s">
        <v>158</v>
      </c>
      <c r="G13" s="406" t="s">
        <v>159</v>
      </c>
      <c r="H13" s="406" t="s">
        <v>159</v>
      </c>
      <c r="I13" s="6">
        <v>4</v>
      </c>
      <c r="J13" s="404">
        <f t="shared" si="0"/>
        <v>20.399999999999999</v>
      </c>
      <c r="K13" s="406" t="s">
        <v>173</v>
      </c>
      <c r="L13" s="15">
        <v>5</v>
      </c>
      <c r="M13" s="202">
        <v>1</v>
      </c>
      <c r="N13" s="202" t="s">
        <v>161</v>
      </c>
      <c r="O13" s="202" t="s">
        <v>161</v>
      </c>
      <c r="P13" s="202">
        <v>6</v>
      </c>
      <c r="Q13" s="113"/>
      <c r="R13" s="134"/>
      <c r="S13" s="205"/>
      <c r="T13" s="205"/>
      <c r="U13" s="134"/>
      <c r="V13" s="205"/>
      <c r="W13" s="205"/>
      <c r="X13" s="134"/>
      <c r="Y13" s="203"/>
      <c r="Z13" s="203"/>
      <c r="AA13" s="203"/>
      <c r="AB13" s="203"/>
      <c r="AC13" s="109"/>
      <c r="AD13" s="136"/>
      <c r="AF13" s="220"/>
    </row>
    <row r="14" spans="2:32" x14ac:dyDescent="0.3">
      <c r="B14" s="546"/>
      <c r="C14" s="518"/>
      <c r="D14" s="566"/>
      <c r="E14" s="3" t="s">
        <v>174</v>
      </c>
      <c r="F14" s="406" t="s">
        <v>158</v>
      </c>
      <c r="G14" s="406" t="s">
        <v>159</v>
      </c>
      <c r="H14" s="406" t="s">
        <v>159</v>
      </c>
      <c r="I14" s="6">
        <v>8</v>
      </c>
      <c r="J14" s="404">
        <f t="shared" si="0"/>
        <v>40.799999999999997</v>
      </c>
      <c r="K14" s="406" t="s">
        <v>173</v>
      </c>
      <c r="L14" s="15">
        <v>0</v>
      </c>
      <c r="M14" s="202">
        <v>0</v>
      </c>
      <c r="N14" s="202" t="s">
        <v>161</v>
      </c>
      <c r="O14" s="202" t="s">
        <v>161</v>
      </c>
      <c r="P14" s="202">
        <v>3</v>
      </c>
      <c r="Q14" s="113"/>
      <c r="R14" s="134"/>
      <c r="S14" s="205"/>
      <c r="T14" s="205"/>
      <c r="U14" s="134"/>
      <c r="V14" s="205"/>
      <c r="W14" s="205"/>
      <c r="X14" s="134"/>
      <c r="Y14" s="203"/>
      <c r="Z14" s="203"/>
      <c r="AA14" s="203"/>
      <c r="AB14" s="203"/>
      <c r="AC14" s="109"/>
      <c r="AD14" s="136"/>
      <c r="AF14" s="220"/>
    </row>
    <row r="15" spans="2:32" x14ac:dyDescent="0.3">
      <c r="B15" s="546"/>
      <c r="C15" s="518"/>
      <c r="D15" s="566"/>
      <c r="E15" s="3" t="s">
        <v>175</v>
      </c>
      <c r="F15" s="406" t="s">
        <v>158</v>
      </c>
      <c r="G15" s="406" t="s">
        <v>159</v>
      </c>
      <c r="H15" s="406" t="s">
        <v>159</v>
      </c>
      <c r="I15" s="6">
        <v>16</v>
      </c>
      <c r="J15" s="404">
        <f t="shared" si="0"/>
        <v>81.599999999999994</v>
      </c>
      <c r="K15" s="406" t="s">
        <v>173</v>
      </c>
      <c r="L15" s="15">
        <v>0</v>
      </c>
      <c r="M15" s="202">
        <v>0</v>
      </c>
      <c r="N15" s="202" t="s">
        <v>161</v>
      </c>
      <c r="O15" s="202" t="s">
        <v>161</v>
      </c>
      <c r="P15" s="202">
        <v>3</v>
      </c>
      <c r="Q15" s="113"/>
      <c r="R15" s="134"/>
      <c r="S15" s="205"/>
      <c r="T15" s="205"/>
      <c r="U15" s="134"/>
      <c r="V15" s="205"/>
      <c r="W15" s="205"/>
      <c r="X15" s="134"/>
      <c r="Y15" s="203"/>
      <c r="Z15" s="203"/>
      <c r="AA15" s="203"/>
      <c r="AB15" s="203"/>
      <c r="AC15" s="109"/>
      <c r="AD15" s="136"/>
      <c r="AF15" s="220"/>
    </row>
    <row r="16" spans="2:32" x14ac:dyDescent="0.3">
      <c r="B16" s="546"/>
      <c r="C16" s="518"/>
      <c r="D16" s="566"/>
      <c r="E16" s="3" t="s">
        <v>176</v>
      </c>
      <c r="F16" s="406" t="s">
        <v>158</v>
      </c>
      <c r="G16" s="406" t="s">
        <v>159</v>
      </c>
      <c r="H16" s="406" t="s">
        <v>159</v>
      </c>
      <c r="I16" s="6">
        <v>24</v>
      </c>
      <c r="J16" s="404">
        <f t="shared" si="0"/>
        <v>122.39999999999999</v>
      </c>
      <c r="K16" s="406" t="s">
        <v>173</v>
      </c>
      <c r="L16" s="15">
        <v>0</v>
      </c>
      <c r="M16" s="202">
        <v>0</v>
      </c>
      <c r="N16" s="202" t="s">
        <v>161</v>
      </c>
      <c r="O16" s="202" t="s">
        <v>161</v>
      </c>
      <c r="P16" s="202">
        <v>1</v>
      </c>
      <c r="Q16" s="113"/>
      <c r="R16" s="134"/>
      <c r="S16" s="205"/>
      <c r="T16" s="205"/>
      <c r="U16" s="134"/>
      <c r="V16" s="205"/>
      <c r="W16" s="205"/>
      <c r="X16" s="134"/>
      <c r="Y16" s="203"/>
      <c r="Z16" s="203"/>
      <c r="AA16" s="203"/>
      <c r="AB16" s="203"/>
      <c r="AC16" s="109"/>
      <c r="AD16" s="136"/>
      <c r="AF16" s="220"/>
    </row>
    <row r="17" spans="2:32" x14ac:dyDescent="0.3">
      <c r="B17" s="546"/>
      <c r="C17" s="518"/>
      <c r="D17" s="566"/>
      <c r="E17" s="3" t="s">
        <v>177</v>
      </c>
      <c r="F17" s="406" t="s">
        <v>158</v>
      </c>
      <c r="G17" s="406" t="s">
        <v>159</v>
      </c>
      <c r="H17" s="406" t="s">
        <v>159</v>
      </c>
      <c r="I17" s="6">
        <v>32</v>
      </c>
      <c r="J17" s="404">
        <f t="shared" si="0"/>
        <v>163.19999999999999</v>
      </c>
      <c r="K17" s="406" t="s">
        <v>173</v>
      </c>
      <c r="L17" s="15">
        <v>0</v>
      </c>
      <c r="M17" s="202">
        <v>0</v>
      </c>
      <c r="N17" s="202" t="s">
        <v>166</v>
      </c>
      <c r="O17" s="202" t="s">
        <v>166</v>
      </c>
      <c r="P17" s="202">
        <v>1</v>
      </c>
      <c r="Q17" s="113"/>
      <c r="R17" s="134"/>
      <c r="S17" s="205"/>
      <c r="T17" s="205"/>
      <c r="U17" s="134"/>
      <c r="V17" s="205"/>
      <c r="W17" s="205"/>
      <c r="X17" s="134"/>
      <c r="Y17" s="203"/>
      <c r="Z17" s="203"/>
      <c r="AA17" s="203"/>
      <c r="AB17" s="203"/>
      <c r="AC17" s="109"/>
      <c r="AD17" s="136"/>
      <c r="AF17" s="220"/>
    </row>
    <row r="18" spans="2:32" x14ac:dyDescent="0.3">
      <c r="B18" s="546"/>
      <c r="C18" s="518"/>
      <c r="D18" s="566"/>
      <c r="E18" s="3" t="s">
        <v>178</v>
      </c>
      <c r="F18" s="406" t="s">
        <v>158</v>
      </c>
      <c r="G18" s="406" t="s">
        <v>159</v>
      </c>
      <c r="H18" s="406" t="s">
        <v>159</v>
      </c>
      <c r="I18" s="6">
        <v>40</v>
      </c>
      <c r="J18" s="404">
        <f t="shared" si="0"/>
        <v>204</v>
      </c>
      <c r="K18" s="406" t="s">
        <v>173</v>
      </c>
      <c r="L18" s="15">
        <v>0</v>
      </c>
      <c r="M18" s="202">
        <v>0</v>
      </c>
      <c r="N18" s="202" t="s">
        <v>166</v>
      </c>
      <c r="O18" s="202" t="s">
        <v>166</v>
      </c>
      <c r="P18" s="202">
        <v>1</v>
      </c>
      <c r="Q18" s="113"/>
      <c r="R18" s="134"/>
      <c r="S18" s="205"/>
      <c r="T18" s="205"/>
      <c r="U18" s="134"/>
      <c r="V18" s="205"/>
      <c r="W18" s="205"/>
      <c r="X18" s="134"/>
      <c r="Y18" s="203"/>
      <c r="Z18" s="203"/>
      <c r="AA18" s="203"/>
      <c r="AB18" s="203"/>
      <c r="AC18" s="109"/>
      <c r="AD18" s="136"/>
      <c r="AF18" s="220"/>
    </row>
    <row r="19" spans="2:32" x14ac:dyDescent="0.3">
      <c r="B19" s="546"/>
      <c r="C19" s="518"/>
      <c r="D19" s="566"/>
      <c r="E19" s="3" t="s">
        <v>179</v>
      </c>
      <c r="F19" s="406" t="s">
        <v>158</v>
      </c>
      <c r="G19" s="406" t="s">
        <v>159</v>
      </c>
      <c r="H19" s="406" t="s">
        <v>159</v>
      </c>
      <c r="I19" s="6">
        <v>64</v>
      </c>
      <c r="J19" s="404">
        <f t="shared" si="0"/>
        <v>326.39999999999998</v>
      </c>
      <c r="K19" s="406" t="s">
        <v>173</v>
      </c>
      <c r="L19" s="15">
        <v>0</v>
      </c>
      <c r="M19" s="202">
        <v>0</v>
      </c>
      <c r="N19" s="202" t="s">
        <v>166</v>
      </c>
      <c r="O19" s="202" t="s">
        <v>166</v>
      </c>
      <c r="P19" s="202">
        <v>1</v>
      </c>
      <c r="Q19" s="113"/>
      <c r="R19" s="134"/>
      <c r="S19" s="205"/>
      <c r="T19" s="205"/>
      <c r="U19" s="134"/>
      <c r="V19" s="205"/>
      <c r="W19" s="205"/>
      <c r="X19" s="134"/>
      <c r="Y19" s="203"/>
      <c r="Z19" s="203"/>
      <c r="AA19" s="203"/>
      <c r="AB19" s="203"/>
      <c r="AC19" s="109"/>
      <c r="AD19" s="136"/>
      <c r="AF19" s="220"/>
    </row>
    <row r="20" spans="2:32" ht="15" thickBot="1" x14ac:dyDescent="0.35">
      <c r="B20" s="546"/>
      <c r="C20" s="559"/>
      <c r="D20" s="569"/>
      <c r="E20" s="10" t="s">
        <v>180</v>
      </c>
      <c r="F20" s="428" t="s">
        <v>158</v>
      </c>
      <c r="G20" s="408" t="s">
        <v>159</v>
      </c>
      <c r="H20" s="408" t="s">
        <v>159</v>
      </c>
      <c r="I20" s="409">
        <v>80</v>
      </c>
      <c r="J20" s="409">
        <v>396</v>
      </c>
      <c r="K20" s="408" t="s">
        <v>173</v>
      </c>
      <c r="L20" s="36">
        <v>0</v>
      </c>
      <c r="M20" s="199">
        <v>0</v>
      </c>
      <c r="N20" s="200" t="s">
        <v>170</v>
      </c>
      <c r="O20" s="200" t="s">
        <v>170</v>
      </c>
      <c r="P20" s="200">
        <v>1</v>
      </c>
      <c r="Q20" s="201"/>
      <c r="R20" s="204"/>
      <c r="S20" s="206"/>
      <c r="T20" s="206"/>
      <c r="U20" s="204"/>
      <c r="V20" s="206"/>
      <c r="W20" s="206"/>
      <c r="X20" s="204"/>
      <c r="Y20" s="204"/>
      <c r="Z20" s="207"/>
      <c r="AA20" s="207"/>
      <c r="AB20" s="207"/>
      <c r="AC20" s="111"/>
      <c r="AD20" s="112"/>
      <c r="AE20" s="118">
        <f>SUM(AD5:AD20)</f>
        <v>0</v>
      </c>
      <c r="AF20" s="219" t="s">
        <v>70</v>
      </c>
    </row>
    <row r="21" spans="2:32" ht="10.050000000000001" customHeight="1" thickTop="1" x14ac:dyDescent="0.3">
      <c r="B21" s="546"/>
      <c r="C21" s="208"/>
      <c r="D21" s="209"/>
      <c r="E21" s="210"/>
      <c r="F21" s="211"/>
      <c r="G21" s="290"/>
      <c r="H21" s="290"/>
      <c r="I21" s="291"/>
      <c r="J21" s="291"/>
      <c r="K21" s="290"/>
      <c r="L21" s="292"/>
      <c r="M21" s="293"/>
      <c r="N21" s="212"/>
      <c r="O21" s="212"/>
      <c r="P21" s="212"/>
      <c r="Q21" s="213"/>
      <c r="R21" s="214"/>
      <c r="S21" s="215"/>
      <c r="T21" s="215"/>
      <c r="U21" s="214"/>
      <c r="V21" s="215"/>
      <c r="W21" s="215"/>
      <c r="X21" s="214"/>
      <c r="Y21" s="214"/>
      <c r="Z21" s="214"/>
      <c r="AA21" s="214"/>
      <c r="AB21" s="214"/>
      <c r="AC21" s="213"/>
      <c r="AD21" s="245"/>
      <c r="AF21" s="220"/>
    </row>
    <row r="22" spans="2:32" x14ac:dyDescent="0.3">
      <c r="B22" s="546"/>
      <c r="C22" s="552" t="s">
        <v>181</v>
      </c>
      <c r="D22" s="555" t="s">
        <v>182</v>
      </c>
      <c r="E22" s="3" t="s">
        <v>157</v>
      </c>
      <c r="F22" s="216" t="s">
        <v>183</v>
      </c>
      <c r="G22" s="427" t="s">
        <v>159</v>
      </c>
      <c r="H22" s="427" t="s">
        <v>159</v>
      </c>
      <c r="I22" s="6">
        <v>2</v>
      </c>
      <c r="J22" s="6">
        <v>10.199999999999999</v>
      </c>
      <c r="K22" s="427" t="s">
        <v>184</v>
      </c>
      <c r="L22" s="15">
        <v>2</v>
      </c>
      <c r="M22" s="202">
        <v>3</v>
      </c>
      <c r="N22" s="202" t="s">
        <v>159</v>
      </c>
      <c r="O22" s="202" t="s">
        <v>159</v>
      </c>
      <c r="P22" s="202">
        <v>12</v>
      </c>
      <c r="Q22" s="113"/>
      <c r="R22" s="134"/>
      <c r="S22" s="217"/>
      <c r="T22" s="217"/>
      <c r="U22" s="134"/>
      <c r="V22" s="217"/>
      <c r="W22" s="217"/>
      <c r="X22" s="134"/>
      <c r="Y22" s="134"/>
      <c r="Z22" s="134"/>
      <c r="AA22" s="134"/>
      <c r="AB22" s="134"/>
      <c r="AC22" s="113"/>
      <c r="AD22" s="136"/>
      <c r="AF22" s="220"/>
    </row>
    <row r="23" spans="2:32" x14ac:dyDescent="0.3">
      <c r="B23" s="546"/>
      <c r="C23" s="553"/>
      <c r="D23" s="556"/>
      <c r="E23" s="3" t="s">
        <v>162</v>
      </c>
      <c r="F23" s="216" t="s">
        <v>183</v>
      </c>
      <c r="G23" s="427" t="s">
        <v>159</v>
      </c>
      <c r="H23" s="427" t="s">
        <v>159</v>
      </c>
      <c r="I23" s="6">
        <v>4</v>
      </c>
      <c r="J23" s="6">
        <v>20.399999999999999</v>
      </c>
      <c r="K23" s="427" t="s">
        <v>184</v>
      </c>
      <c r="L23" s="15">
        <v>2</v>
      </c>
      <c r="M23" s="202">
        <v>3</v>
      </c>
      <c r="N23" s="202" t="s">
        <v>159</v>
      </c>
      <c r="O23" s="202" t="s">
        <v>159</v>
      </c>
      <c r="P23" s="202">
        <v>12</v>
      </c>
      <c r="Q23" s="113"/>
      <c r="R23" s="134"/>
      <c r="S23" s="217"/>
      <c r="T23" s="217"/>
      <c r="U23" s="134"/>
      <c r="V23" s="217"/>
      <c r="W23" s="217"/>
      <c r="X23" s="134"/>
      <c r="Y23" s="134"/>
      <c r="Z23" s="134"/>
      <c r="AA23" s="134"/>
      <c r="AB23" s="134"/>
      <c r="AC23" s="113"/>
      <c r="AD23" s="136"/>
      <c r="AF23" s="220"/>
    </row>
    <row r="24" spans="2:32" x14ac:dyDescent="0.3">
      <c r="B24" s="546"/>
      <c r="C24" s="553"/>
      <c r="D24" s="556"/>
      <c r="E24" s="3" t="s">
        <v>163</v>
      </c>
      <c r="F24" s="216" t="s">
        <v>183</v>
      </c>
      <c r="G24" s="427" t="s">
        <v>159</v>
      </c>
      <c r="H24" s="427" t="s">
        <v>159</v>
      </c>
      <c r="I24" s="6">
        <v>6</v>
      </c>
      <c r="J24" s="6">
        <v>30.6</v>
      </c>
      <c r="K24" s="427" t="s">
        <v>184</v>
      </c>
      <c r="L24" s="15">
        <v>2</v>
      </c>
      <c r="M24" s="202">
        <v>2</v>
      </c>
      <c r="N24" s="202" t="s">
        <v>159</v>
      </c>
      <c r="O24" s="202" t="s">
        <v>159</v>
      </c>
      <c r="P24" s="202">
        <v>12</v>
      </c>
      <c r="Q24" s="113"/>
      <c r="R24" s="134"/>
      <c r="S24" s="217"/>
      <c r="T24" s="217"/>
      <c r="U24" s="134"/>
      <c r="V24" s="217"/>
      <c r="W24" s="217"/>
      <c r="X24" s="134"/>
      <c r="Y24" s="134"/>
      <c r="Z24" s="134"/>
      <c r="AA24" s="134"/>
      <c r="AB24" s="134"/>
      <c r="AC24" s="113"/>
      <c r="AD24" s="136"/>
      <c r="AF24" s="220"/>
    </row>
    <row r="25" spans="2:32" x14ac:dyDescent="0.3">
      <c r="B25" s="546"/>
      <c r="C25" s="553"/>
      <c r="D25" s="556"/>
      <c r="E25" s="3" t="s">
        <v>164</v>
      </c>
      <c r="F25" s="216" t="s">
        <v>183</v>
      </c>
      <c r="G25" s="427" t="s">
        <v>159</v>
      </c>
      <c r="H25" s="427" t="s">
        <v>159</v>
      </c>
      <c r="I25" s="6">
        <v>8</v>
      </c>
      <c r="J25" s="6">
        <v>40.799999999999997</v>
      </c>
      <c r="K25" s="427" t="s">
        <v>184</v>
      </c>
      <c r="L25" s="15">
        <v>2</v>
      </c>
      <c r="M25" s="202">
        <v>2</v>
      </c>
      <c r="N25" s="202" t="s">
        <v>159</v>
      </c>
      <c r="O25" s="202" t="s">
        <v>159</v>
      </c>
      <c r="P25" s="202">
        <v>12</v>
      </c>
      <c r="Q25" s="113"/>
      <c r="R25" s="134"/>
      <c r="S25" s="217"/>
      <c r="T25" s="217"/>
      <c r="U25" s="134"/>
      <c r="V25" s="217"/>
      <c r="W25" s="217"/>
      <c r="X25" s="134"/>
      <c r="Y25" s="134"/>
      <c r="Z25" s="134"/>
      <c r="AA25" s="134"/>
      <c r="AB25" s="134"/>
      <c r="AC25" s="113"/>
      <c r="AD25" s="136"/>
      <c r="AF25" s="220"/>
    </row>
    <row r="26" spans="2:32" x14ac:dyDescent="0.3">
      <c r="B26" s="546"/>
      <c r="C26" s="553"/>
      <c r="D26" s="556"/>
      <c r="E26" s="3" t="s">
        <v>165</v>
      </c>
      <c r="F26" s="216" t="s">
        <v>183</v>
      </c>
      <c r="G26" s="427" t="s">
        <v>159</v>
      </c>
      <c r="H26" s="427" t="s">
        <v>159</v>
      </c>
      <c r="I26" s="6">
        <v>10</v>
      </c>
      <c r="J26" s="6">
        <v>51</v>
      </c>
      <c r="K26" s="427" t="s">
        <v>184</v>
      </c>
      <c r="L26" s="15">
        <v>2</v>
      </c>
      <c r="M26" s="202">
        <v>2</v>
      </c>
      <c r="N26" s="202" t="s">
        <v>159</v>
      </c>
      <c r="O26" s="202" t="s">
        <v>159</v>
      </c>
      <c r="P26" s="202">
        <v>12</v>
      </c>
      <c r="Q26" s="113"/>
      <c r="R26" s="134"/>
      <c r="S26" s="217"/>
      <c r="T26" s="217"/>
      <c r="U26" s="134"/>
      <c r="V26" s="217"/>
      <c r="W26" s="217"/>
      <c r="X26" s="134"/>
      <c r="Y26" s="134"/>
      <c r="Z26" s="134"/>
      <c r="AA26" s="134"/>
      <c r="AB26" s="134"/>
      <c r="AC26" s="113"/>
      <c r="AD26" s="136"/>
      <c r="AF26" s="220"/>
    </row>
    <row r="27" spans="2:32" x14ac:dyDescent="0.3">
      <c r="B27" s="546"/>
      <c r="C27" s="553"/>
      <c r="D27" s="556"/>
      <c r="E27" s="3" t="s">
        <v>167</v>
      </c>
      <c r="F27" s="216" t="s">
        <v>183</v>
      </c>
      <c r="G27" s="427" t="s">
        <v>159</v>
      </c>
      <c r="H27" s="427" t="s">
        <v>159</v>
      </c>
      <c r="I27" s="6">
        <v>12</v>
      </c>
      <c r="J27" s="6">
        <v>61.2</v>
      </c>
      <c r="K27" s="427" t="s">
        <v>184</v>
      </c>
      <c r="L27" s="15">
        <v>2</v>
      </c>
      <c r="M27" s="202">
        <v>1</v>
      </c>
      <c r="N27" s="202" t="s">
        <v>159</v>
      </c>
      <c r="O27" s="202" t="s">
        <v>159</v>
      </c>
      <c r="P27" s="202">
        <v>12</v>
      </c>
      <c r="Q27" s="113"/>
      <c r="R27" s="134"/>
      <c r="S27" s="217"/>
      <c r="T27" s="217"/>
      <c r="U27" s="134"/>
      <c r="V27" s="217"/>
      <c r="W27" s="217"/>
      <c r="X27" s="134"/>
      <c r="Y27" s="134"/>
      <c r="Z27" s="134"/>
      <c r="AA27" s="134"/>
      <c r="AB27" s="134"/>
      <c r="AC27" s="113"/>
      <c r="AD27" s="136"/>
      <c r="AF27" s="220"/>
    </row>
    <row r="28" spans="2:32" x14ac:dyDescent="0.3">
      <c r="B28" s="546"/>
      <c r="C28" s="553"/>
      <c r="D28" s="556"/>
      <c r="E28" s="3" t="s">
        <v>168</v>
      </c>
      <c r="F28" s="216" t="s">
        <v>183</v>
      </c>
      <c r="G28" s="427" t="s">
        <v>159</v>
      </c>
      <c r="H28" s="427" t="s">
        <v>159</v>
      </c>
      <c r="I28" s="6">
        <v>14</v>
      </c>
      <c r="J28" s="6">
        <v>71.400000000000006</v>
      </c>
      <c r="K28" s="427" t="s">
        <v>184</v>
      </c>
      <c r="L28" s="15">
        <v>2</v>
      </c>
      <c r="M28" s="202">
        <v>1</v>
      </c>
      <c r="N28" s="202" t="s">
        <v>159</v>
      </c>
      <c r="O28" s="202" t="s">
        <v>159</v>
      </c>
      <c r="P28" s="202">
        <v>4</v>
      </c>
      <c r="Q28" s="113"/>
      <c r="R28" s="134"/>
      <c r="S28" s="217"/>
      <c r="T28" s="217"/>
      <c r="U28" s="134"/>
      <c r="V28" s="217"/>
      <c r="W28" s="217"/>
      <c r="X28" s="134"/>
      <c r="Y28" s="134"/>
      <c r="Z28" s="134"/>
      <c r="AA28" s="134"/>
      <c r="AB28" s="134"/>
      <c r="AC28" s="113"/>
      <c r="AD28" s="136"/>
      <c r="AF28" s="220"/>
    </row>
    <row r="29" spans="2:32" x14ac:dyDescent="0.3">
      <c r="B29" s="546"/>
      <c r="C29" s="553"/>
      <c r="D29" s="556"/>
      <c r="E29" s="3" t="s">
        <v>169</v>
      </c>
      <c r="F29" s="216" t="s">
        <v>183</v>
      </c>
      <c r="G29" s="427" t="s">
        <v>159</v>
      </c>
      <c r="H29" s="427" t="s">
        <v>159</v>
      </c>
      <c r="I29" s="6">
        <v>16</v>
      </c>
      <c r="J29" s="6">
        <v>81.599999999999994</v>
      </c>
      <c r="K29" s="427" t="s">
        <v>184</v>
      </c>
      <c r="L29" s="15">
        <v>2</v>
      </c>
      <c r="M29" s="202">
        <v>1</v>
      </c>
      <c r="N29" s="202" t="s">
        <v>159</v>
      </c>
      <c r="O29" s="202" t="s">
        <v>159</v>
      </c>
      <c r="P29" s="202">
        <v>3</v>
      </c>
      <c r="Q29" s="113"/>
      <c r="R29" s="134"/>
      <c r="S29" s="217"/>
      <c r="T29" s="217"/>
      <c r="U29" s="134"/>
      <c r="V29" s="217"/>
      <c r="W29" s="217"/>
      <c r="X29" s="134"/>
      <c r="Y29" s="134"/>
      <c r="Z29" s="134"/>
      <c r="AA29" s="134"/>
      <c r="AB29" s="134"/>
      <c r="AC29" s="113"/>
      <c r="AD29" s="136"/>
      <c r="AF29" s="220"/>
    </row>
    <row r="30" spans="2:32" x14ac:dyDescent="0.3">
      <c r="B30" s="546"/>
      <c r="C30" s="553"/>
      <c r="D30" s="556"/>
      <c r="E30" s="3" t="s">
        <v>185</v>
      </c>
      <c r="F30" s="216" t="s">
        <v>183</v>
      </c>
      <c r="G30" s="427" t="s">
        <v>159</v>
      </c>
      <c r="H30" s="427" t="s">
        <v>159</v>
      </c>
      <c r="I30" s="6">
        <v>18</v>
      </c>
      <c r="J30" s="6">
        <v>91.8</v>
      </c>
      <c r="K30" s="427" t="s">
        <v>184</v>
      </c>
      <c r="L30" s="15">
        <v>2</v>
      </c>
      <c r="M30" s="202">
        <v>1</v>
      </c>
      <c r="N30" s="202" t="s">
        <v>159</v>
      </c>
      <c r="O30" s="202" t="s">
        <v>159</v>
      </c>
      <c r="P30" s="202">
        <v>3</v>
      </c>
      <c r="Q30" s="113"/>
      <c r="R30" s="134"/>
      <c r="S30" s="217"/>
      <c r="T30" s="217"/>
      <c r="U30" s="134"/>
      <c r="V30" s="217"/>
      <c r="W30" s="217"/>
      <c r="X30" s="134"/>
      <c r="Y30" s="134"/>
      <c r="Z30" s="134"/>
      <c r="AA30" s="134"/>
      <c r="AB30" s="134"/>
      <c r="AC30" s="113"/>
      <c r="AD30" s="136"/>
      <c r="AF30" s="220"/>
    </row>
    <row r="31" spans="2:32" x14ac:dyDescent="0.3">
      <c r="B31" s="546"/>
      <c r="C31" s="553"/>
      <c r="D31" s="556"/>
      <c r="E31" s="3" t="s">
        <v>186</v>
      </c>
      <c r="F31" s="216" t="s">
        <v>183</v>
      </c>
      <c r="G31" s="427" t="s">
        <v>159</v>
      </c>
      <c r="H31" s="427" t="s">
        <v>159</v>
      </c>
      <c r="I31" s="6">
        <v>20</v>
      </c>
      <c r="J31" s="6">
        <v>102</v>
      </c>
      <c r="K31" s="427" t="s">
        <v>184</v>
      </c>
      <c r="L31" s="15">
        <v>0</v>
      </c>
      <c r="M31" s="202">
        <v>0</v>
      </c>
      <c r="N31" s="202" t="s">
        <v>159</v>
      </c>
      <c r="O31" s="202" t="s">
        <v>159</v>
      </c>
      <c r="P31" s="202">
        <v>3</v>
      </c>
      <c r="Q31" s="113"/>
      <c r="R31" s="134"/>
      <c r="S31" s="217"/>
      <c r="T31" s="217"/>
      <c r="U31" s="134"/>
      <c r="V31" s="217"/>
      <c r="W31" s="217"/>
      <c r="X31" s="134"/>
      <c r="Y31" s="134"/>
      <c r="Z31" s="134"/>
      <c r="AA31" s="134"/>
      <c r="AB31" s="134"/>
      <c r="AC31" s="113"/>
      <c r="AD31" s="136"/>
      <c r="AF31" s="220"/>
    </row>
    <row r="32" spans="2:32" x14ac:dyDescent="0.3">
      <c r="B32" s="546"/>
      <c r="C32" s="553"/>
      <c r="D32" s="556"/>
      <c r="E32" s="3" t="s">
        <v>187</v>
      </c>
      <c r="F32" s="216" t="s">
        <v>183</v>
      </c>
      <c r="G32" s="427" t="s">
        <v>159</v>
      </c>
      <c r="H32" s="427" t="s">
        <v>159</v>
      </c>
      <c r="I32" s="6">
        <v>24</v>
      </c>
      <c r="J32" s="6">
        <v>122.4</v>
      </c>
      <c r="K32" s="427" t="s">
        <v>184</v>
      </c>
      <c r="L32" s="15">
        <v>0</v>
      </c>
      <c r="M32" s="202">
        <v>0</v>
      </c>
      <c r="N32" s="202" t="s">
        <v>159</v>
      </c>
      <c r="O32" s="202" t="s">
        <v>159</v>
      </c>
      <c r="P32" s="202">
        <v>3</v>
      </c>
      <c r="Q32" s="113"/>
      <c r="R32" s="134"/>
      <c r="S32" s="217"/>
      <c r="T32" s="217"/>
      <c r="U32" s="134"/>
      <c r="V32" s="217"/>
      <c r="W32" s="217"/>
      <c r="X32" s="134"/>
      <c r="Y32" s="134"/>
      <c r="Z32" s="134"/>
      <c r="AA32" s="134"/>
      <c r="AB32" s="134"/>
      <c r="AC32" s="113"/>
      <c r="AD32" s="136"/>
      <c r="AF32" s="220"/>
    </row>
    <row r="33" spans="2:32" x14ac:dyDescent="0.3">
      <c r="B33" s="546"/>
      <c r="C33" s="553"/>
      <c r="D33" s="556"/>
      <c r="E33" s="3" t="s">
        <v>188</v>
      </c>
      <c r="F33" s="216" t="s">
        <v>183</v>
      </c>
      <c r="G33" s="427" t="s">
        <v>159</v>
      </c>
      <c r="H33" s="427" t="s">
        <v>159</v>
      </c>
      <c r="I33" s="6">
        <v>32</v>
      </c>
      <c r="J33" s="6">
        <v>163.19999999999999</v>
      </c>
      <c r="K33" s="427" t="s">
        <v>184</v>
      </c>
      <c r="L33" s="15">
        <v>0</v>
      </c>
      <c r="M33" s="202">
        <v>0</v>
      </c>
      <c r="N33" s="202" t="s">
        <v>159</v>
      </c>
      <c r="O33" s="202" t="s">
        <v>159</v>
      </c>
      <c r="P33" s="202">
        <v>3</v>
      </c>
      <c r="Q33" s="113"/>
      <c r="R33" s="134"/>
      <c r="S33" s="217"/>
      <c r="T33" s="217"/>
      <c r="U33" s="134"/>
      <c r="V33" s="217"/>
      <c r="W33" s="217"/>
      <c r="X33" s="134"/>
      <c r="Y33" s="134"/>
      <c r="Z33" s="134"/>
      <c r="AA33" s="134"/>
      <c r="AB33" s="134"/>
      <c r="AC33" s="113"/>
      <c r="AD33" s="136"/>
      <c r="AF33" s="220"/>
    </row>
    <row r="34" spans="2:32" x14ac:dyDescent="0.3">
      <c r="B34" s="546"/>
      <c r="C34" s="553"/>
      <c r="D34" s="556"/>
      <c r="E34" s="3" t="s">
        <v>189</v>
      </c>
      <c r="F34" s="216" t="s">
        <v>183</v>
      </c>
      <c r="G34" s="427" t="s">
        <v>159</v>
      </c>
      <c r="H34" s="427" t="s">
        <v>159</v>
      </c>
      <c r="I34" s="6">
        <v>40</v>
      </c>
      <c r="J34" s="6">
        <v>204</v>
      </c>
      <c r="K34" s="427" t="s">
        <v>184</v>
      </c>
      <c r="L34" s="15">
        <v>0</v>
      </c>
      <c r="M34" s="202">
        <v>0</v>
      </c>
      <c r="N34" s="202" t="s">
        <v>159</v>
      </c>
      <c r="O34" s="202" t="s">
        <v>159</v>
      </c>
      <c r="P34" s="202">
        <v>3</v>
      </c>
      <c r="Q34" s="113"/>
      <c r="R34" s="134"/>
      <c r="S34" s="217"/>
      <c r="T34" s="217"/>
      <c r="U34" s="134"/>
      <c r="V34" s="217"/>
      <c r="W34" s="217"/>
      <c r="X34" s="134"/>
      <c r="Y34" s="134"/>
      <c r="Z34" s="134"/>
      <c r="AA34" s="134"/>
      <c r="AB34" s="134"/>
      <c r="AC34" s="113"/>
      <c r="AD34" s="136"/>
      <c r="AF34" s="220"/>
    </row>
    <row r="35" spans="2:32" x14ac:dyDescent="0.3">
      <c r="B35" s="546"/>
      <c r="C35" s="553"/>
      <c r="D35" s="556"/>
      <c r="E35" s="3" t="s">
        <v>190</v>
      </c>
      <c r="F35" s="216" t="s">
        <v>183</v>
      </c>
      <c r="G35" s="427" t="s">
        <v>159</v>
      </c>
      <c r="H35" s="427" t="s">
        <v>159</v>
      </c>
      <c r="I35" s="6">
        <v>80</v>
      </c>
      <c r="J35" s="6">
        <v>396</v>
      </c>
      <c r="K35" s="427" t="s">
        <v>184</v>
      </c>
      <c r="L35" s="15">
        <v>0</v>
      </c>
      <c r="M35" s="202">
        <v>0</v>
      </c>
      <c r="N35" s="202" t="s">
        <v>159</v>
      </c>
      <c r="O35" s="202" t="s">
        <v>159</v>
      </c>
      <c r="P35" s="202">
        <v>3</v>
      </c>
      <c r="Q35" s="113"/>
      <c r="R35" s="134"/>
      <c r="S35" s="217"/>
      <c r="T35" s="217"/>
      <c r="U35" s="134"/>
      <c r="V35" s="217"/>
      <c r="W35" s="217"/>
      <c r="X35" s="134"/>
      <c r="Y35" s="134"/>
      <c r="Z35" s="134"/>
      <c r="AA35" s="134"/>
      <c r="AB35" s="134"/>
      <c r="AC35" s="113"/>
      <c r="AD35" s="136"/>
      <c r="AF35" s="220"/>
    </row>
    <row r="36" spans="2:32" x14ac:dyDescent="0.3">
      <c r="B36" s="546"/>
      <c r="C36" s="553"/>
      <c r="D36" s="555" t="s">
        <v>191</v>
      </c>
      <c r="E36" s="3" t="s">
        <v>172</v>
      </c>
      <c r="F36" s="216" t="s">
        <v>192</v>
      </c>
      <c r="G36" s="427" t="s">
        <v>159</v>
      </c>
      <c r="H36" s="427" t="s">
        <v>159</v>
      </c>
      <c r="I36" s="6">
        <v>8</v>
      </c>
      <c r="J36" s="6">
        <v>15.1</v>
      </c>
      <c r="K36" s="427" t="s">
        <v>184</v>
      </c>
      <c r="L36" s="15">
        <v>2</v>
      </c>
      <c r="M36" s="202">
        <v>1</v>
      </c>
      <c r="N36" s="202" t="s">
        <v>159</v>
      </c>
      <c r="O36" s="202" t="s">
        <v>159</v>
      </c>
      <c r="P36" s="202">
        <v>3</v>
      </c>
      <c r="Q36" s="113"/>
      <c r="R36" s="134"/>
      <c r="S36" s="217"/>
      <c r="T36" s="217"/>
      <c r="U36" s="134"/>
      <c r="V36" s="217"/>
      <c r="W36" s="217"/>
      <c r="X36" s="134"/>
      <c r="Y36" s="134"/>
      <c r="Z36" s="134"/>
      <c r="AA36" s="134"/>
      <c r="AB36" s="134"/>
      <c r="AC36" s="113"/>
      <c r="AD36" s="136"/>
      <c r="AF36" s="220"/>
    </row>
    <row r="37" spans="2:32" x14ac:dyDescent="0.3">
      <c r="B37" s="546"/>
      <c r="C37" s="553"/>
      <c r="D37" s="556"/>
      <c r="E37" s="3" t="s">
        <v>174</v>
      </c>
      <c r="F37" s="216" t="s">
        <v>192</v>
      </c>
      <c r="G37" s="427" t="s">
        <v>159</v>
      </c>
      <c r="H37" s="427" t="s">
        <v>159</v>
      </c>
      <c r="I37" s="6">
        <v>10</v>
      </c>
      <c r="J37" s="6">
        <v>18.899999999999999</v>
      </c>
      <c r="K37" s="427" t="s">
        <v>184</v>
      </c>
      <c r="L37" s="15">
        <v>2</v>
      </c>
      <c r="M37" s="202">
        <v>1</v>
      </c>
      <c r="N37" s="202" t="s">
        <v>159</v>
      </c>
      <c r="O37" s="202" t="s">
        <v>159</v>
      </c>
      <c r="P37" s="202">
        <v>3</v>
      </c>
      <c r="Q37" s="113"/>
      <c r="R37" s="134"/>
      <c r="S37" s="217"/>
      <c r="T37" s="217"/>
      <c r="U37" s="134"/>
      <c r="V37" s="217"/>
      <c r="W37" s="217"/>
      <c r="X37" s="134"/>
      <c r="Y37" s="134"/>
      <c r="Z37" s="134"/>
      <c r="AA37" s="134"/>
      <c r="AB37" s="134"/>
      <c r="AC37" s="113"/>
      <c r="AD37" s="136"/>
      <c r="AF37" s="220"/>
    </row>
    <row r="38" spans="2:32" x14ac:dyDescent="0.3">
      <c r="B38" s="546"/>
      <c r="C38" s="553"/>
      <c r="D38" s="556"/>
      <c r="E38" s="3" t="s">
        <v>175</v>
      </c>
      <c r="F38" s="216" t="s">
        <v>192</v>
      </c>
      <c r="G38" s="427" t="s">
        <v>159</v>
      </c>
      <c r="H38" s="427" t="s">
        <v>159</v>
      </c>
      <c r="I38" s="6">
        <v>12</v>
      </c>
      <c r="J38" s="6">
        <v>22.7</v>
      </c>
      <c r="K38" s="427" t="s">
        <v>184</v>
      </c>
      <c r="L38" s="15">
        <v>2</v>
      </c>
      <c r="M38" s="202">
        <v>1</v>
      </c>
      <c r="N38" s="202" t="s">
        <v>159</v>
      </c>
      <c r="O38" s="202" t="s">
        <v>159</v>
      </c>
      <c r="P38" s="202">
        <v>3</v>
      </c>
      <c r="Q38" s="113"/>
      <c r="R38" s="134"/>
      <c r="S38" s="217"/>
      <c r="T38" s="217"/>
      <c r="U38" s="134"/>
      <c r="V38" s="217"/>
      <c r="W38" s="217"/>
      <c r="X38" s="134"/>
      <c r="Y38" s="134"/>
      <c r="Z38" s="134"/>
      <c r="AA38" s="134"/>
      <c r="AB38" s="134"/>
      <c r="AC38" s="113"/>
      <c r="AD38" s="136"/>
      <c r="AF38" s="220"/>
    </row>
    <row r="39" spans="2:32" x14ac:dyDescent="0.3">
      <c r="B39" s="546"/>
      <c r="C39" s="553"/>
      <c r="D39" s="556"/>
      <c r="E39" s="3" t="s">
        <v>176</v>
      </c>
      <c r="F39" s="216" t="s">
        <v>192</v>
      </c>
      <c r="G39" s="427" t="s">
        <v>159</v>
      </c>
      <c r="H39" s="427" t="s">
        <v>159</v>
      </c>
      <c r="I39" s="6">
        <v>14</v>
      </c>
      <c r="J39" s="6">
        <v>26.5</v>
      </c>
      <c r="K39" s="427" t="s">
        <v>184</v>
      </c>
      <c r="L39" s="15">
        <v>2</v>
      </c>
      <c r="M39" s="202">
        <v>1</v>
      </c>
      <c r="N39" s="202" t="s">
        <v>159</v>
      </c>
      <c r="O39" s="202" t="s">
        <v>159</v>
      </c>
      <c r="P39" s="202">
        <v>3</v>
      </c>
      <c r="Q39" s="113"/>
      <c r="R39" s="134"/>
      <c r="S39" s="217"/>
      <c r="T39" s="217"/>
      <c r="U39" s="134"/>
      <c r="V39" s="217"/>
      <c r="W39" s="217"/>
      <c r="X39" s="134"/>
      <c r="Y39" s="134"/>
      <c r="Z39" s="134"/>
      <c r="AA39" s="134"/>
      <c r="AB39" s="134"/>
      <c r="AC39" s="113"/>
      <c r="AD39" s="136"/>
      <c r="AF39" s="220"/>
    </row>
    <row r="40" spans="2:32" x14ac:dyDescent="0.3">
      <c r="B40" s="546"/>
      <c r="C40" s="553"/>
      <c r="D40" s="556"/>
      <c r="E40" s="3" t="s">
        <v>177</v>
      </c>
      <c r="F40" s="216" t="s">
        <v>192</v>
      </c>
      <c r="G40" s="427" t="s">
        <v>159</v>
      </c>
      <c r="H40" s="427" t="s">
        <v>159</v>
      </c>
      <c r="I40" s="6">
        <v>16</v>
      </c>
      <c r="J40" s="6">
        <v>30.2</v>
      </c>
      <c r="K40" s="427" t="s">
        <v>184</v>
      </c>
      <c r="L40" s="15">
        <v>0</v>
      </c>
      <c r="M40" s="202">
        <v>0</v>
      </c>
      <c r="N40" s="202" t="s">
        <v>159</v>
      </c>
      <c r="O40" s="202" t="s">
        <v>159</v>
      </c>
      <c r="P40" s="202">
        <v>3</v>
      </c>
      <c r="Q40" s="113"/>
      <c r="R40" s="134"/>
      <c r="S40" s="217"/>
      <c r="T40" s="217"/>
      <c r="U40" s="134"/>
      <c r="V40" s="217"/>
      <c r="W40" s="217"/>
      <c r="X40" s="134"/>
      <c r="Y40" s="134"/>
      <c r="Z40" s="134"/>
      <c r="AA40" s="134"/>
      <c r="AB40" s="134"/>
      <c r="AC40" s="113"/>
      <c r="AD40" s="136"/>
      <c r="AF40" s="220"/>
    </row>
    <row r="41" spans="2:32" x14ac:dyDescent="0.3">
      <c r="B41" s="546"/>
      <c r="C41" s="553"/>
      <c r="D41" s="556"/>
      <c r="E41" s="3" t="s">
        <v>178</v>
      </c>
      <c r="F41" s="216" t="s">
        <v>192</v>
      </c>
      <c r="G41" s="427" t="s">
        <v>159</v>
      </c>
      <c r="H41" s="427" t="s">
        <v>159</v>
      </c>
      <c r="I41" s="6">
        <v>18</v>
      </c>
      <c r="J41" s="6">
        <v>34</v>
      </c>
      <c r="K41" s="427" t="s">
        <v>184</v>
      </c>
      <c r="L41" s="15">
        <v>0</v>
      </c>
      <c r="M41" s="202">
        <v>0</v>
      </c>
      <c r="N41" s="202" t="s">
        <v>159</v>
      </c>
      <c r="O41" s="202" t="s">
        <v>159</v>
      </c>
      <c r="P41" s="202">
        <v>3</v>
      </c>
      <c r="Q41" s="113"/>
      <c r="R41" s="134"/>
      <c r="S41" s="217"/>
      <c r="T41" s="217"/>
      <c r="U41" s="134"/>
      <c r="V41" s="217"/>
      <c r="W41" s="217"/>
      <c r="X41" s="134"/>
      <c r="Y41" s="134"/>
      <c r="Z41" s="134"/>
      <c r="AA41" s="134"/>
      <c r="AB41" s="134"/>
      <c r="AC41" s="113"/>
      <c r="AD41" s="136"/>
      <c r="AF41" s="220"/>
    </row>
    <row r="42" spans="2:32" x14ac:dyDescent="0.3">
      <c r="B42" s="546"/>
      <c r="C42" s="553"/>
      <c r="D42" s="556"/>
      <c r="E42" s="3" t="s">
        <v>179</v>
      </c>
      <c r="F42" s="216" t="s">
        <v>192</v>
      </c>
      <c r="G42" s="427" t="s">
        <v>159</v>
      </c>
      <c r="H42" s="427" t="s">
        <v>159</v>
      </c>
      <c r="I42" s="6">
        <v>20</v>
      </c>
      <c r="J42" s="6">
        <v>37.799999999999997</v>
      </c>
      <c r="K42" s="427" t="s">
        <v>184</v>
      </c>
      <c r="L42" s="15">
        <v>0</v>
      </c>
      <c r="M42" s="202">
        <v>0</v>
      </c>
      <c r="N42" s="202" t="s">
        <v>159</v>
      </c>
      <c r="O42" s="202" t="s">
        <v>159</v>
      </c>
      <c r="P42" s="202">
        <v>3</v>
      </c>
      <c r="Q42" s="113"/>
      <c r="R42" s="134"/>
      <c r="S42" s="217"/>
      <c r="T42" s="217"/>
      <c r="U42" s="134"/>
      <c r="V42" s="217"/>
      <c r="W42" s="217"/>
      <c r="X42" s="134"/>
      <c r="Y42" s="134"/>
      <c r="Z42" s="134"/>
      <c r="AA42" s="134"/>
      <c r="AB42" s="134"/>
      <c r="AC42" s="113"/>
      <c r="AD42" s="136"/>
      <c r="AF42" s="220"/>
    </row>
    <row r="43" spans="2:32" x14ac:dyDescent="0.3">
      <c r="B43" s="546"/>
      <c r="C43" s="553"/>
      <c r="D43" s="556"/>
      <c r="E43" s="3" t="s">
        <v>180</v>
      </c>
      <c r="F43" s="216" t="s">
        <v>192</v>
      </c>
      <c r="G43" s="427" t="s">
        <v>159</v>
      </c>
      <c r="H43" s="427" t="s">
        <v>159</v>
      </c>
      <c r="I43" s="6">
        <v>24</v>
      </c>
      <c r="J43" s="6">
        <v>45.4</v>
      </c>
      <c r="K43" s="427" t="s">
        <v>184</v>
      </c>
      <c r="L43" s="15">
        <v>0</v>
      </c>
      <c r="M43" s="202">
        <v>0</v>
      </c>
      <c r="N43" s="202" t="s">
        <v>159</v>
      </c>
      <c r="O43" s="202" t="s">
        <v>159</v>
      </c>
      <c r="P43" s="202">
        <v>3</v>
      </c>
      <c r="Q43" s="113"/>
      <c r="R43" s="134"/>
      <c r="S43" s="217"/>
      <c r="T43" s="217"/>
      <c r="U43" s="134"/>
      <c r="V43" s="217"/>
      <c r="W43" s="217"/>
      <c r="X43" s="134"/>
      <c r="Y43" s="134"/>
      <c r="Z43" s="134"/>
      <c r="AA43" s="134"/>
      <c r="AB43" s="134"/>
      <c r="AC43" s="113"/>
      <c r="AD43" s="136"/>
      <c r="AF43" s="220"/>
    </row>
    <row r="44" spans="2:32" x14ac:dyDescent="0.3">
      <c r="B44" s="546"/>
      <c r="C44" s="553"/>
      <c r="D44" s="556"/>
      <c r="E44" s="3" t="s">
        <v>193</v>
      </c>
      <c r="F44" s="216" t="s">
        <v>192</v>
      </c>
      <c r="G44" s="427" t="s">
        <v>159</v>
      </c>
      <c r="H44" s="427" t="s">
        <v>159</v>
      </c>
      <c r="I44" s="6">
        <v>32</v>
      </c>
      <c r="J44" s="6">
        <v>60.5</v>
      </c>
      <c r="K44" s="427" t="s">
        <v>184</v>
      </c>
      <c r="L44" s="15">
        <v>0</v>
      </c>
      <c r="M44" s="202">
        <v>0</v>
      </c>
      <c r="N44" s="202" t="s">
        <v>159</v>
      </c>
      <c r="O44" s="202" t="s">
        <v>159</v>
      </c>
      <c r="P44" s="202">
        <v>3</v>
      </c>
      <c r="Q44" s="113"/>
      <c r="R44" s="134"/>
      <c r="S44" s="217"/>
      <c r="T44" s="217"/>
      <c r="U44" s="134"/>
      <c r="V44" s="217"/>
      <c r="W44" s="217"/>
      <c r="X44" s="134"/>
      <c r="Y44" s="134"/>
      <c r="Z44" s="134"/>
      <c r="AA44" s="134"/>
      <c r="AB44" s="134"/>
      <c r="AC44" s="113"/>
      <c r="AD44" s="136"/>
      <c r="AF44" s="220"/>
    </row>
    <row r="45" spans="2:32" x14ac:dyDescent="0.3">
      <c r="B45" s="546"/>
      <c r="C45" s="553"/>
      <c r="D45" s="556"/>
      <c r="E45" s="3" t="s">
        <v>194</v>
      </c>
      <c r="F45" s="216" t="s">
        <v>192</v>
      </c>
      <c r="G45" s="427" t="s">
        <v>159</v>
      </c>
      <c r="H45" s="427" t="s">
        <v>159</v>
      </c>
      <c r="I45" s="6">
        <v>36</v>
      </c>
      <c r="J45" s="6">
        <v>68</v>
      </c>
      <c r="K45" s="427" t="s">
        <v>184</v>
      </c>
      <c r="L45" s="15">
        <v>0</v>
      </c>
      <c r="M45" s="202">
        <v>0</v>
      </c>
      <c r="N45" s="202" t="s">
        <v>159</v>
      </c>
      <c r="O45" s="202" t="s">
        <v>159</v>
      </c>
      <c r="P45" s="202">
        <v>3</v>
      </c>
      <c r="Q45" s="113"/>
      <c r="R45" s="134"/>
      <c r="S45" s="217"/>
      <c r="T45" s="217"/>
      <c r="U45" s="134"/>
      <c r="V45" s="217"/>
      <c r="W45" s="217"/>
      <c r="X45" s="134"/>
      <c r="Y45" s="134"/>
      <c r="Z45" s="134"/>
      <c r="AA45" s="134"/>
      <c r="AB45" s="134"/>
      <c r="AC45" s="113"/>
      <c r="AD45" s="136"/>
      <c r="AF45" s="220"/>
    </row>
    <row r="46" spans="2:32" x14ac:dyDescent="0.3">
      <c r="B46" s="546"/>
      <c r="C46" s="553"/>
      <c r="D46" s="556"/>
      <c r="E46" s="3" t="s">
        <v>195</v>
      </c>
      <c r="F46" s="216" t="s">
        <v>192</v>
      </c>
      <c r="G46" s="427" t="s">
        <v>159</v>
      </c>
      <c r="H46" s="427" t="s">
        <v>159</v>
      </c>
      <c r="I46" s="6">
        <v>72</v>
      </c>
      <c r="J46" s="6">
        <v>136</v>
      </c>
      <c r="K46" s="427" t="s">
        <v>184</v>
      </c>
      <c r="L46" s="15">
        <v>0</v>
      </c>
      <c r="M46" s="202">
        <v>0</v>
      </c>
      <c r="N46" s="202" t="s">
        <v>159</v>
      </c>
      <c r="O46" s="202" t="s">
        <v>159</v>
      </c>
      <c r="P46" s="202">
        <v>3</v>
      </c>
      <c r="Q46" s="113"/>
      <c r="R46" s="134"/>
      <c r="S46" s="217"/>
      <c r="T46" s="217"/>
      <c r="U46" s="134"/>
      <c r="V46" s="217"/>
      <c r="W46" s="217"/>
      <c r="X46" s="134"/>
      <c r="Y46" s="134"/>
      <c r="Z46" s="134"/>
      <c r="AA46" s="134"/>
      <c r="AB46" s="134"/>
      <c r="AC46" s="113"/>
      <c r="AD46" s="136"/>
      <c r="AF46" s="220"/>
    </row>
    <row r="47" spans="2:32" x14ac:dyDescent="0.3">
      <c r="B47" s="546"/>
      <c r="C47" s="553"/>
      <c r="D47" s="555" t="s">
        <v>196</v>
      </c>
      <c r="E47" s="3" t="s">
        <v>197</v>
      </c>
      <c r="F47" s="216" t="s">
        <v>183</v>
      </c>
      <c r="G47" s="427" t="s">
        <v>159</v>
      </c>
      <c r="H47" s="427" t="s">
        <v>159</v>
      </c>
      <c r="I47" s="6">
        <v>2</v>
      </c>
      <c r="J47" s="6">
        <v>12</v>
      </c>
      <c r="K47" s="427" t="s">
        <v>173</v>
      </c>
      <c r="L47" s="15">
        <v>0</v>
      </c>
      <c r="M47" s="202">
        <v>0</v>
      </c>
      <c r="N47" s="202" t="s">
        <v>159</v>
      </c>
      <c r="O47" s="202" t="s">
        <v>159</v>
      </c>
      <c r="P47" s="202">
        <v>1</v>
      </c>
      <c r="Q47" s="113"/>
      <c r="R47" s="134"/>
      <c r="S47" s="217"/>
      <c r="T47" s="217"/>
      <c r="U47" s="134"/>
      <c r="V47" s="217"/>
      <c r="W47" s="217"/>
      <c r="X47" s="134"/>
      <c r="Y47" s="134"/>
      <c r="Z47" s="134"/>
      <c r="AA47" s="134"/>
      <c r="AB47" s="134"/>
      <c r="AC47" s="113"/>
      <c r="AD47" s="136"/>
      <c r="AF47" s="220"/>
    </row>
    <row r="48" spans="2:32" x14ac:dyDescent="0.3">
      <c r="B48" s="546"/>
      <c r="C48" s="553"/>
      <c r="D48" s="556"/>
      <c r="E48" s="3" t="s">
        <v>198</v>
      </c>
      <c r="F48" s="216" t="s">
        <v>183</v>
      </c>
      <c r="G48" s="427" t="s">
        <v>159</v>
      </c>
      <c r="H48" s="427" t="s">
        <v>159</v>
      </c>
      <c r="I48" s="6">
        <v>2</v>
      </c>
      <c r="J48" s="6">
        <v>10.199999999999999</v>
      </c>
      <c r="K48" s="427" t="s">
        <v>173</v>
      </c>
      <c r="L48" s="15">
        <v>0</v>
      </c>
      <c r="M48" s="202">
        <v>0</v>
      </c>
      <c r="N48" s="202" t="s">
        <v>159</v>
      </c>
      <c r="O48" s="202" t="s">
        <v>159</v>
      </c>
      <c r="P48" s="202">
        <v>1</v>
      </c>
      <c r="Q48" s="113"/>
      <c r="R48" s="134"/>
      <c r="S48" s="217"/>
      <c r="T48" s="217"/>
      <c r="U48" s="134"/>
      <c r="V48" s="217"/>
      <c r="W48" s="217"/>
      <c r="X48" s="134"/>
      <c r="Y48" s="134"/>
      <c r="Z48" s="134"/>
      <c r="AA48" s="134"/>
      <c r="AB48" s="134"/>
      <c r="AC48" s="113"/>
      <c r="AD48" s="136"/>
      <c r="AF48" s="220"/>
    </row>
    <row r="49" spans="2:32" x14ac:dyDescent="0.3">
      <c r="B49" s="546"/>
      <c r="C49" s="553"/>
      <c r="D49" s="556"/>
      <c r="E49" s="3" t="s">
        <v>199</v>
      </c>
      <c r="F49" s="216" t="s">
        <v>183</v>
      </c>
      <c r="G49" s="427" t="s">
        <v>159</v>
      </c>
      <c r="H49" s="427" t="s">
        <v>159</v>
      </c>
      <c r="I49" s="6">
        <v>4</v>
      </c>
      <c r="J49" s="6">
        <v>24</v>
      </c>
      <c r="K49" s="427" t="s">
        <v>173</v>
      </c>
      <c r="L49" s="15">
        <v>0</v>
      </c>
      <c r="M49" s="202">
        <v>0</v>
      </c>
      <c r="N49" s="202" t="s">
        <v>159</v>
      </c>
      <c r="O49" s="202" t="s">
        <v>159</v>
      </c>
      <c r="P49" s="202">
        <v>1</v>
      </c>
      <c r="Q49" s="113"/>
      <c r="R49" s="134"/>
      <c r="S49" s="217"/>
      <c r="T49" s="217"/>
      <c r="U49" s="134"/>
      <c r="V49" s="217"/>
      <c r="W49" s="217"/>
      <c r="X49" s="134"/>
      <c r="Y49" s="134"/>
      <c r="Z49" s="134"/>
      <c r="AA49" s="134"/>
      <c r="AB49" s="134"/>
      <c r="AC49" s="113"/>
      <c r="AD49" s="136"/>
      <c r="AF49" s="220"/>
    </row>
    <row r="50" spans="2:32" x14ac:dyDescent="0.3">
      <c r="B50" s="546"/>
      <c r="C50" s="553"/>
      <c r="D50" s="556"/>
      <c r="E50" s="3" t="s">
        <v>200</v>
      </c>
      <c r="F50" s="216" t="s">
        <v>183</v>
      </c>
      <c r="G50" s="427" t="s">
        <v>159</v>
      </c>
      <c r="H50" s="427" t="s">
        <v>159</v>
      </c>
      <c r="I50" s="6">
        <v>4</v>
      </c>
      <c r="J50" s="6">
        <v>20.399999999999999</v>
      </c>
      <c r="K50" s="427" t="s">
        <v>173</v>
      </c>
      <c r="L50" s="15">
        <v>0</v>
      </c>
      <c r="M50" s="202">
        <v>0</v>
      </c>
      <c r="N50" s="202" t="s">
        <v>159</v>
      </c>
      <c r="O50" s="202" t="s">
        <v>159</v>
      </c>
      <c r="P50" s="202">
        <v>1</v>
      </c>
      <c r="Q50" s="113"/>
      <c r="R50" s="134"/>
      <c r="S50" s="217"/>
      <c r="T50" s="217"/>
      <c r="U50" s="134"/>
      <c r="V50" s="217"/>
      <c r="W50" s="217"/>
      <c r="X50" s="134"/>
      <c r="Y50" s="134"/>
      <c r="Z50" s="134"/>
      <c r="AA50" s="134"/>
      <c r="AB50" s="134"/>
      <c r="AC50" s="113"/>
      <c r="AD50" s="136"/>
      <c r="AF50" s="220"/>
    </row>
    <row r="51" spans="2:32" x14ac:dyDescent="0.3">
      <c r="B51" s="546"/>
      <c r="C51" s="553"/>
      <c r="D51" s="556"/>
      <c r="E51" s="3" t="s">
        <v>201</v>
      </c>
      <c r="F51" s="216" t="s">
        <v>183</v>
      </c>
      <c r="G51" s="427" t="s">
        <v>159</v>
      </c>
      <c r="H51" s="427" t="s">
        <v>159</v>
      </c>
      <c r="I51" s="6">
        <v>6</v>
      </c>
      <c r="J51" s="6">
        <v>36</v>
      </c>
      <c r="K51" s="427" t="s">
        <v>173</v>
      </c>
      <c r="L51" s="15">
        <v>0</v>
      </c>
      <c r="M51" s="202">
        <v>0</v>
      </c>
      <c r="N51" s="202" t="s">
        <v>159</v>
      </c>
      <c r="O51" s="202" t="s">
        <v>159</v>
      </c>
      <c r="P51" s="202">
        <v>1</v>
      </c>
      <c r="Q51" s="113"/>
      <c r="R51" s="134"/>
      <c r="S51" s="217"/>
      <c r="T51" s="217"/>
      <c r="U51" s="134"/>
      <c r="V51" s="217"/>
      <c r="W51" s="217"/>
      <c r="X51" s="134"/>
      <c r="Y51" s="134"/>
      <c r="Z51" s="134"/>
      <c r="AA51" s="134"/>
      <c r="AB51" s="134"/>
      <c r="AC51" s="113"/>
      <c r="AD51" s="136"/>
      <c r="AF51" s="220"/>
    </row>
    <row r="52" spans="2:32" x14ac:dyDescent="0.3">
      <c r="B52" s="546"/>
      <c r="C52" s="553"/>
      <c r="D52" s="556"/>
      <c r="E52" s="3" t="s">
        <v>202</v>
      </c>
      <c r="F52" s="216" t="s">
        <v>183</v>
      </c>
      <c r="G52" s="427" t="s">
        <v>159</v>
      </c>
      <c r="H52" s="427" t="s">
        <v>159</v>
      </c>
      <c r="I52" s="6">
        <v>6</v>
      </c>
      <c r="J52" s="6">
        <v>30.6</v>
      </c>
      <c r="K52" s="427" t="s">
        <v>173</v>
      </c>
      <c r="L52" s="15">
        <v>0</v>
      </c>
      <c r="M52" s="202">
        <v>0</v>
      </c>
      <c r="N52" s="202" t="s">
        <v>159</v>
      </c>
      <c r="O52" s="202" t="s">
        <v>159</v>
      </c>
      <c r="P52" s="202">
        <v>1</v>
      </c>
      <c r="Q52" s="113"/>
      <c r="R52" s="134"/>
      <c r="S52" s="217"/>
      <c r="T52" s="217"/>
      <c r="U52" s="134"/>
      <c r="V52" s="217"/>
      <c r="W52" s="217"/>
      <c r="X52" s="134"/>
      <c r="Y52" s="134"/>
      <c r="Z52" s="134"/>
      <c r="AA52" s="134"/>
      <c r="AB52" s="134"/>
      <c r="AC52" s="113"/>
      <c r="AD52" s="136"/>
      <c r="AF52" s="220"/>
    </row>
    <row r="53" spans="2:32" x14ac:dyDescent="0.3">
      <c r="B53" s="546"/>
      <c r="C53" s="553"/>
      <c r="D53" s="556"/>
      <c r="E53" s="3" t="s">
        <v>203</v>
      </c>
      <c r="F53" s="216" t="s">
        <v>183</v>
      </c>
      <c r="G53" s="427" t="s">
        <v>159</v>
      </c>
      <c r="H53" s="427" t="s">
        <v>159</v>
      </c>
      <c r="I53" s="6">
        <v>8</v>
      </c>
      <c r="J53" s="6">
        <v>48</v>
      </c>
      <c r="K53" s="427" t="s">
        <v>173</v>
      </c>
      <c r="L53" s="15">
        <v>0</v>
      </c>
      <c r="M53" s="202">
        <v>0</v>
      </c>
      <c r="N53" s="202" t="s">
        <v>159</v>
      </c>
      <c r="O53" s="202" t="s">
        <v>159</v>
      </c>
      <c r="P53" s="202">
        <v>1</v>
      </c>
      <c r="Q53" s="113"/>
      <c r="R53" s="134"/>
      <c r="S53" s="217"/>
      <c r="T53" s="217"/>
      <c r="U53" s="134"/>
      <c r="V53" s="217"/>
      <c r="W53" s="217"/>
      <c r="X53" s="134"/>
      <c r="Y53" s="134"/>
      <c r="Z53" s="134"/>
      <c r="AA53" s="134"/>
      <c r="AB53" s="134"/>
      <c r="AC53" s="113"/>
      <c r="AD53" s="136"/>
      <c r="AF53" s="220"/>
    </row>
    <row r="54" spans="2:32" x14ac:dyDescent="0.3">
      <c r="B54" s="546"/>
      <c r="C54" s="553"/>
      <c r="D54" s="556"/>
      <c r="E54" s="3" t="s">
        <v>204</v>
      </c>
      <c r="F54" s="216" t="s">
        <v>183</v>
      </c>
      <c r="G54" s="427" t="s">
        <v>159</v>
      </c>
      <c r="H54" s="427" t="s">
        <v>159</v>
      </c>
      <c r="I54" s="6">
        <v>8</v>
      </c>
      <c r="J54" s="6">
        <v>40.799999999999997</v>
      </c>
      <c r="K54" s="427" t="s">
        <v>173</v>
      </c>
      <c r="L54" s="15">
        <v>0</v>
      </c>
      <c r="M54" s="202">
        <v>0</v>
      </c>
      <c r="N54" s="202" t="s">
        <v>159</v>
      </c>
      <c r="O54" s="202" t="s">
        <v>159</v>
      </c>
      <c r="P54" s="202">
        <v>1</v>
      </c>
      <c r="Q54" s="113"/>
      <c r="R54" s="134"/>
      <c r="S54" s="217"/>
      <c r="T54" s="217"/>
      <c r="U54" s="134"/>
      <c r="V54" s="217"/>
      <c r="W54" s="217"/>
      <c r="X54" s="134"/>
      <c r="Y54" s="134"/>
      <c r="Z54" s="134"/>
      <c r="AA54" s="134"/>
      <c r="AB54" s="134"/>
      <c r="AC54" s="113"/>
      <c r="AD54" s="136"/>
      <c r="AF54" s="220"/>
    </row>
    <row r="55" spans="2:32" x14ac:dyDescent="0.3">
      <c r="B55" s="546"/>
      <c r="C55" s="553"/>
      <c r="D55" s="556"/>
      <c r="E55" s="3" t="s">
        <v>205</v>
      </c>
      <c r="F55" s="216" t="s">
        <v>183</v>
      </c>
      <c r="G55" s="427" t="s">
        <v>159</v>
      </c>
      <c r="H55" s="427" t="s">
        <v>159</v>
      </c>
      <c r="I55" s="6">
        <v>10</v>
      </c>
      <c r="J55" s="6">
        <v>51</v>
      </c>
      <c r="K55" s="427" t="s">
        <v>173</v>
      </c>
      <c r="L55" s="15">
        <v>0</v>
      </c>
      <c r="M55" s="202">
        <v>0</v>
      </c>
      <c r="N55" s="202" t="s">
        <v>159</v>
      </c>
      <c r="O55" s="202" t="s">
        <v>159</v>
      </c>
      <c r="P55" s="202">
        <v>1</v>
      </c>
      <c r="Q55" s="113"/>
      <c r="R55" s="134"/>
      <c r="S55" s="217"/>
      <c r="T55" s="217"/>
      <c r="U55" s="134"/>
      <c r="V55" s="217"/>
      <c r="W55" s="217"/>
      <c r="X55" s="134"/>
      <c r="Y55" s="134"/>
      <c r="Z55" s="134"/>
      <c r="AA55" s="134"/>
      <c r="AB55" s="134"/>
      <c r="AC55" s="113"/>
      <c r="AD55" s="136"/>
      <c r="AF55" s="220"/>
    </row>
    <row r="56" spans="2:32" x14ac:dyDescent="0.3">
      <c r="B56" s="546"/>
      <c r="C56" s="553"/>
      <c r="D56" s="556"/>
      <c r="E56" s="3" t="s">
        <v>206</v>
      </c>
      <c r="F56" s="216" t="s">
        <v>183</v>
      </c>
      <c r="G56" s="427" t="s">
        <v>159</v>
      </c>
      <c r="H56" s="427" t="s">
        <v>159</v>
      </c>
      <c r="I56" s="6">
        <v>12</v>
      </c>
      <c r="J56" s="6">
        <v>61.2</v>
      </c>
      <c r="K56" s="427" t="s">
        <v>173</v>
      </c>
      <c r="L56" s="15">
        <v>0</v>
      </c>
      <c r="M56" s="202">
        <v>0</v>
      </c>
      <c r="N56" s="202" t="s">
        <v>159</v>
      </c>
      <c r="O56" s="202" t="s">
        <v>159</v>
      </c>
      <c r="P56" s="202">
        <v>1</v>
      </c>
      <c r="Q56" s="113"/>
      <c r="R56" s="134"/>
      <c r="S56" s="217"/>
      <c r="T56" s="217"/>
      <c r="U56" s="134"/>
      <c r="V56" s="217"/>
      <c r="W56" s="217"/>
      <c r="X56" s="134"/>
      <c r="Y56" s="134"/>
      <c r="Z56" s="134"/>
      <c r="AA56" s="134"/>
      <c r="AB56" s="134"/>
      <c r="AC56" s="113"/>
      <c r="AD56" s="136"/>
      <c r="AF56" s="220"/>
    </row>
    <row r="57" spans="2:32" x14ac:dyDescent="0.3">
      <c r="B57" s="546"/>
      <c r="C57" s="553"/>
      <c r="D57" s="556"/>
      <c r="E57" s="3" t="s">
        <v>207</v>
      </c>
      <c r="F57" s="216" t="s">
        <v>183</v>
      </c>
      <c r="G57" s="427" t="s">
        <v>159</v>
      </c>
      <c r="H57" s="427" t="s">
        <v>159</v>
      </c>
      <c r="I57" s="6">
        <v>14</v>
      </c>
      <c r="J57" s="6">
        <v>71.400000000000006</v>
      </c>
      <c r="K57" s="427" t="s">
        <v>173</v>
      </c>
      <c r="L57" s="15">
        <v>0</v>
      </c>
      <c r="M57" s="202">
        <v>0</v>
      </c>
      <c r="N57" s="202" t="s">
        <v>159</v>
      </c>
      <c r="O57" s="202" t="s">
        <v>159</v>
      </c>
      <c r="P57" s="202">
        <v>1</v>
      </c>
      <c r="Q57" s="113"/>
      <c r="R57" s="134"/>
      <c r="S57" s="217"/>
      <c r="T57" s="217"/>
      <c r="U57" s="134"/>
      <c r="V57" s="217"/>
      <c r="W57" s="217"/>
      <c r="X57" s="134"/>
      <c r="Y57" s="134"/>
      <c r="Z57" s="134"/>
      <c r="AA57" s="134"/>
      <c r="AB57" s="134"/>
      <c r="AC57" s="113"/>
      <c r="AD57" s="136"/>
      <c r="AF57" s="220"/>
    </row>
    <row r="58" spans="2:32" x14ac:dyDescent="0.3">
      <c r="B58" s="546"/>
      <c r="C58" s="553"/>
      <c r="D58" s="556"/>
      <c r="E58" s="3" t="s">
        <v>208</v>
      </c>
      <c r="F58" s="216" t="s">
        <v>183</v>
      </c>
      <c r="G58" s="427" t="s">
        <v>159</v>
      </c>
      <c r="H58" s="427" t="s">
        <v>159</v>
      </c>
      <c r="I58" s="6">
        <v>16</v>
      </c>
      <c r="J58" s="6">
        <v>81.599999999999994</v>
      </c>
      <c r="K58" s="427" t="s">
        <v>173</v>
      </c>
      <c r="L58" s="15">
        <v>0</v>
      </c>
      <c r="M58" s="202">
        <v>0</v>
      </c>
      <c r="N58" s="202" t="s">
        <v>159</v>
      </c>
      <c r="O58" s="202" t="s">
        <v>159</v>
      </c>
      <c r="P58" s="202">
        <v>1</v>
      </c>
      <c r="Q58" s="113"/>
      <c r="R58" s="134"/>
      <c r="S58" s="217"/>
      <c r="T58" s="217"/>
      <c r="U58" s="134"/>
      <c r="V58" s="217"/>
      <c r="W58" s="217"/>
      <c r="X58" s="134"/>
      <c r="Y58" s="134"/>
      <c r="Z58" s="134"/>
      <c r="AA58" s="134"/>
      <c r="AB58" s="134"/>
      <c r="AC58" s="113"/>
      <c r="AD58" s="136"/>
      <c r="AF58" s="220"/>
    </row>
    <row r="59" spans="2:32" x14ac:dyDescent="0.3">
      <c r="B59" s="546"/>
      <c r="C59" s="553"/>
      <c r="D59" s="556"/>
      <c r="E59" s="3" t="s">
        <v>209</v>
      </c>
      <c r="F59" s="216" t="s">
        <v>183</v>
      </c>
      <c r="G59" s="427" t="s">
        <v>159</v>
      </c>
      <c r="H59" s="427" t="s">
        <v>159</v>
      </c>
      <c r="I59" s="6">
        <v>18</v>
      </c>
      <c r="J59" s="6">
        <v>91.8</v>
      </c>
      <c r="K59" s="427" t="s">
        <v>173</v>
      </c>
      <c r="L59" s="15">
        <v>0</v>
      </c>
      <c r="M59" s="202">
        <v>0</v>
      </c>
      <c r="N59" s="202" t="s">
        <v>159</v>
      </c>
      <c r="O59" s="202" t="s">
        <v>159</v>
      </c>
      <c r="P59" s="202">
        <v>1</v>
      </c>
      <c r="Q59" s="113"/>
      <c r="R59" s="134"/>
      <c r="S59" s="217"/>
      <c r="T59" s="217"/>
      <c r="U59" s="134"/>
      <c r="V59" s="217"/>
      <c r="W59" s="217"/>
      <c r="X59" s="134"/>
      <c r="Y59" s="134"/>
      <c r="Z59" s="134"/>
      <c r="AA59" s="134"/>
      <c r="AB59" s="134"/>
      <c r="AC59" s="113"/>
      <c r="AD59" s="136"/>
      <c r="AF59" s="220"/>
    </row>
    <row r="60" spans="2:32" x14ac:dyDescent="0.3">
      <c r="B60" s="546"/>
      <c r="C60" s="553"/>
      <c r="D60" s="556"/>
      <c r="E60" s="3" t="s">
        <v>210</v>
      </c>
      <c r="F60" s="216" t="s">
        <v>183</v>
      </c>
      <c r="G60" s="427" t="s">
        <v>159</v>
      </c>
      <c r="H60" s="427" t="s">
        <v>159</v>
      </c>
      <c r="I60" s="6">
        <v>20</v>
      </c>
      <c r="J60" s="6">
        <v>102</v>
      </c>
      <c r="K60" s="427" t="s">
        <v>173</v>
      </c>
      <c r="L60" s="15">
        <v>0</v>
      </c>
      <c r="M60" s="202">
        <v>0</v>
      </c>
      <c r="N60" s="202" t="s">
        <v>159</v>
      </c>
      <c r="O60" s="202" t="s">
        <v>159</v>
      </c>
      <c r="P60" s="202">
        <v>1</v>
      </c>
      <c r="Q60" s="113"/>
      <c r="R60" s="134"/>
      <c r="S60" s="217"/>
      <c r="T60" s="217"/>
      <c r="U60" s="134"/>
      <c r="V60" s="217"/>
      <c r="W60" s="217"/>
      <c r="X60" s="134"/>
      <c r="Y60" s="134"/>
      <c r="Z60" s="134"/>
      <c r="AA60" s="134"/>
      <c r="AB60" s="134"/>
      <c r="AC60" s="113"/>
      <c r="AD60" s="136"/>
      <c r="AF60" s="220"/>
    </row>
    <row r="61" spans="2:32" x14ac:dyDescent="0.3">
      <c r="B61" s="546"/>
      <c r="C61" s="553"/>
      <c r="D61" s="556"/>
      <c r="E61" s="3" t="s">
        <v>211</v>
      </c>
      <c r="F61" s="216" t="s">
        <v>183</v>
      </c>
      <c r="G61" s="427" t="s">
        <v>159</v>
      </c>
      <c r="H61" s="427" t="s">
        <v>159</v>
      </c>
      <c r="I61" s="6">
        <v>24</v>
      </c>
      <c r="J61" s="6">
        <v>122.4</v>
      </c>
      <c r="K61" s="427" t="s">
        <v>173</v>
      </c>
      <c r="L61" s="15">
        <v>50</v>
      </c>
      <c r="M61" s="202">
        <v>2</v>
      </c>
      <c r="N61" s="202" t="s">
        <v>159</v>
      </c>
      <c r="O61" s="202" t="s">
        <v>159</v>
      </c>
      <c r="P61" s="202">
        <v>1</v>
      </c>
      <c r="Q61" s="113"/>
      <c r="R61" s="134"/>
      <c r="S61" s="217"/>
      <c r="T61" s="217"/>
      <c r="U61" s="134"/>
      <c r="V61" s="217"/>
      <c r="W61" s="217"/>
      <c r="X61" s="134"/>
      <c r="Y61" s="134"/>
      <c r="Z61" s="134"/>
      <c r="AA61" s="134"/>
      <c r="AB61" s="134"/>
      <c r="AC61" s="113"/>
      <c r="AD61" s="136"/>
      <c r="AF61" s="220"/>
    </row>
    <row r="62" spans="2:32" x14ac:dyDescent="0.3">
      <c r="B62" s="546"/>
      <c r="C62" s="553"/>
      <c r="D62" s="556"/>
      <c r="E62" s="3" t="s">
        <v>212</v>
      </c>
      <c r="F62" s="216" t="s">
        <v>183</v>
      </c>
      <c r="G62" s="427" t="s">
        <v>159</v>
      </c>
      <c r="H62" s="427" t="s">
        <v>159</v>
      </c>
      <c r="I62" s="6">
        <v>32</v>
      </c>
      <c r="J62" s="6">
        <v>163.19999999999999</v>
      </c>
      <c r="K62" s="427" t="s">
        <v>173</v>
      </c>
      <c r="L62" s="15">
        <v>0</v>
      </c>
      <c r="M62" s="202">
        <v>0</v>
      </c>
      <c r="N62" s="202" t="s">
        <v>159</v>
      </c>
      <c r="O62" s="202" t="s">
        <v>159</v>
      </c>
      <c r="P62" s="202">
        <v>1</v>
      </c>
      <c r="Q62" s="113"/>
      <c r="R62" s="134"/>
      <c r="S62" s="217"/>
      <c r="T62" s="217"/>
      <c r="U62" s="134"/>
      <c r="V62" s="217"/>
      <c r="W62" s="217"/>
      <c r="X62" s="134"/>
      <c r="Y62" s="134"/>
      <c r="Z62" s="134"/>
      <c r="AA62" s="134"/>
      <c r="AB62" s="134"/>
      <c r="AC62" s="113"/>
      <c r="AD62" s="136"/>
      <c r="AF62" s="220"/>
    </row>
    <row r="63" spans="2:32" x14ac:dyDescent="0.3">
      <c r="B63" s="546"/>
      <c r="C63" s="553"/>
      <c r="D63" s="556"/>
      <c r="E63" s="3" t="s">
        <v>213</v>
      </c>
      <c r="F63" s="216" t="s">
        <v>183</v>
      </c>
      <c r="G63" s="427" t="s">
        <v>159</v>
      </c>
      <c r="H63" s="427" t="s">
        <v>159</v>
      </c>
      <c r="I63" s="6">
        <v>40</v>
      </c>
      <c r="J63" s="6">
        <v>204</v>
      </c>
      <c r="K63" s="427" t="s">
        <v>173</v>
      </c>
      <c r="L63" s="15">
        <v>0</v>
      </c>
      <c r="M63" s="202">
        <v>0</v>
      </c>
      <c r="N63" s="202" t="s">
        <v>159</v>
      </c>
      <c r="O63" s="202" t="s">
        <v>159</v>
      </c>
      <c r="P63" s="202">
        <v>1</v>
      </c>
      <c r="Q63" s="113"/>
      <c r="R63" s="134"/>
      <c r="S63" s="217"/>
      <c r="T63" s="217"/>
      <c r="U63" s="134"/>
      <c r="V63" s="217"/>
      <c r="W63" s="217"/>
      <c r="X63" s="134"/>
      <c r="Y63" s="134"/>
      <c r="Z63" s="134"/>
      <c r="AA63" s="134"/>
      <c r="AB63" s="134"/>
      <c r="AC63" s="113"/>
      <c r="AD63" s="136"/>
      <c r="AF63" s="220"/>
    </row>
    <row r="64" spans="2:32" x14ac:dyDescent="0.3">
      <c r="B64" s="546"/>
      <c r="C64" s="553"/>
      <c r="D64" s="556"/>
      <c r="E64" s="3" t="s">
        <v>214</v>
      </c>
      <c r="F64" s="216" t="s">
        <v>183</v>
      </c>
      <c r="G64" s="427" t="s">
        <v>159</v>
      </c>
      <c r="H64" s="427" t="s">
        <v>159</v>
      </c>
      <c r="I64" s="6">
        <v>80</v>
      </c>
      <c r="J64" s="6">
        <v>396</v>
      </c>
      <c r="K64" s="427" t="s">
        <v>173</v>
      </c>
      <c r="L64" s="15">
        <v>0</v>
      </c>
      <c r="M64" s="202">
        <v>0</v>
      </c>
      <c r="N64" s="202" t="s">
        <v>159</v>
      </c>
      <c r="O64" s="202" t="s">
        <v>159</v>
      </c>
      <c r="P64" s="202">
        <v>1</v>
      </c>
      <c r="Q64" s="113"/>
      <c r="R64" s="134"/>
      <c r="S64" s="217"/>
      <c r="T64" s="217"/>
      <c r="U64" s="134"/>
      <c r="V64" s="217"/>
      <c r="W64" s="217"/>
      <c r="X64" s="134"/>
      <c r="Y64" s="134"/>
      <c r="Z64" s="134"/>
      <c r="AA64" s="134"/>
      <c r="AB64" s="134"/>
      <c r="AC64" s="113"/>
      <c r="AD64" s="136"/>
      <c r="AF64" s="220"/>
    </row>
    <row r="65" spans="2:32" x14ac:dyDescent="0.3">
      <c r="B65" s="546"/>
      <c r="C65" s="553"/>
      <c r="D65" s="555" t="s">
        <v>215</v>
      </c>
      <c r="E65" s="3" t="s">
        <v>216</v>
      </c>
      <c r="F65" s="216" t="s">
        <v>217</v>
      </c>
      <c r="G65" s="427" t="s">
        <v>159</v>
      </c>
      <c r="H65" s="427" t="s">
        <v>159</v>
      </c>
      <c r="I65" s="6">
        <v>8</v>
      </c>
      <c r="J65" s="6">
        <v>235.4</v>
      </c>
      <c r="K65" s="427" t="s">
        <v>173</v>
      </c>
      <c r="L65" s="15">
        <v>0</v>
      </c>
      <c r="M65" s="202">
        <v>0</v>
      </c>
      <c r="N65" s="202" t="s">
        <v>159</v>
      </c>
      <c r="O65" s="202" t="s">
        <v>159</v>
      </c>
      <c r="P65" s="202">
        <v>1</v>
      </c>
      <c r="Q65" s="113"/>
      <c r="R65" s="134"/>
      <c r="S65" s="217"/>
      <c r="T65" s="217"/>
      <c r="U65" s="134"/>
      <c r="V65" s="217"/>
      <c r="W65" s="217"/>
      <c r="X65" s="134"/>
      <c r="Y65" s="134"/>
      <c r="Z65" s="134"/>
      <c r="AA65" s="134"/>
      <c r="AB65" s="134"/>
      <c r="AC65" s="113"/>
      <c r="AD65" s="136"/>
      <c r="AF65" s="220"/>
    </row>
    <row r="66" spans="2:32" x14ac:dyDescent="0.3">
      <c r="B66" s="546"/>
      <c r="C66" s="553"/>
      <c r="D66" s="556"/>
      <c r="E66" s="3" t="s">
        <v>218</v>
      </c>
      <c r="F66" s="216" t="s">
        <v>217</v>
      </c>
      <c r="G66" s="427" t="s">
        <v>159</v>
      </c>
      <c r="H66" s="427" t="s">
        <v>159</v>
      </c>
      <c r="I66" s="6">
        <v>10</v>
      </c>
      <c r="J66" s="6">
        <v>294.3</v>
      </c>
      <c r="K66" s="427" t="s">
        <v>173</v>
      </c>
      <c r="L66" s="15">
        <v>0</v>
      </c>
      <c r="M66" s="202">
        <v>0</v>
      </c>
      <c r="N66" s="202" t="s">
        <v>159</v>
      </c>
      <c r="O66" s="202" t="s">
        <v>159</v>
      </c>
      <c r="P66" s="202">
        <v>1</v>
      </c>
      <c r="Q66" s="113"/>
      <c r="R66" s="134"/>
      <c r="S66" s="217"/>
      <c r="T66" s="217"/>
      <c r="U66" s="134"/>
      <c r="V66" s="217"/>
      <c r="W66" s="217"/>
      <c r="X66" s="134"/>
      <c r="Y66" s="134"/>
      <c r="Z66" s="134"/>
      <c r="AA66" s="134"/>
      <c r="AB66" s="134"/>
      <c r="AC66" s="113"/>
      <c r="AD66" s="136"/>
      <c r="AF66" s="220"/>
    </row>
    <row r="67" spans="2:32" x14ac:dyDescent="0.3">
      <c r="B67" s="546"/>
      <c r="C67" s="553"/>
      <c r="D67" s="556"/>
      <c r="E67" s="3" t="s">
        <v>219</v>
      </c>
      <c r="F67" s="216" t="s">
        <v>217</v>
      </c>
      <c r="G67" s="427" t="s">
        <v>159</v>
      </c>
      <c r="H67" s="427" t="s">
        <v>159</v>
      </c>
      <c r="I67" s="6">
        <v>12</v>
      </c>
      <c r="J67" s="6">
        <v>353.2</v>
      </c>
      <c r="K67" s="427" t="s">
        <v>173</v>
      </c>
      <c r="L67" s="15">
        <v>0</v>
      </c>
      <c r="M67" s="202">
        <v>0</v>
      </c>
      <c r="N67" s="202" t="s">
        <v>159</v>
      </c>
      <c r="O67" s="202" t="s">
        <v>159</v>
      </c>
      <c r="P67" s="202">
        <v>1</v>
      </c>
      <c r="Q67" s="113"/>
      <c r="R67" s="134"/>
      <c r="S67" s="217"/>
      <c r="T67" s="217"/>
      <c r="U67" s="134"/>
      <c r="V67" s="217"/>
      <c r="W67" s="217"/>
      <c r="X67" s="134"/>
      <c r="Y67" s="134"/>
      <c r="Z67" s="134"/>
      <c r="AA67" s="134"/>
      <c r="AB67" s="134"/>
      <c r="AC67" s="113"/>
      <c r="AD67" s="136"/>
      <c r="AF67" s="220"/>
    </row>
    <row r="68" spans="2:32" x14ac:dyDescent="0.3">
      <c r="B68" s="546"/>
      <c r="C68" s="553"/>
      <c r="D68" s="556"/>
      <c r="E68" s="3" t="s">
        <v>220</v>
      </c>
      <c r="F68" s="216" t="s">
        <v>217</v>
      </c>
      <c r="G68" s="427" t="s">
        <v>159</v>
      </c>
      <c r="H68" s="427" t="s">
        <v>159</v>
      </c>
      <c r="I68" s="6">
        <v>14</v>
      </c>
      <c r="J68" s="6">
        <v>412</v>
      </c>
      <c r="K68" s="427" t="s">
        <v>173</v>
      </c>
      <c r="L68" s="15">
        <v>0</v>
      </c>
      <c r="M68" s="202">
        <v>0</v>
      </c>
      <c r="N68" s="202" t="s">
        <v>159</v>
      </c>
      <c r="O68" s="202" t="s">
        <v>159</v>
      </c>
      <c r="P68" s="202">
        <v>1</v>
      </c>
      <c r="Q68" s="113"/>
      <c r="R68" s="134"/>
      <c r="S68" s="217"/>
      <c r="T68" s="217"/>
      <c r="U68" s="134"/>
      <c r="V68" s="217"/>
      <c r="W68" s="217"/>
      <c r="X68" s="134"/>
      <c r="Y68" s="134"/>
      <c r="Z68" s="134"/>
      <c r="AA68" s="134"/>
      <c r="AB68" s="134"/>
      <c r="AC68" s="113"/>
      <c r="AD68" s="136"/>
      <c r="AF68" s="220"/>
    </row>
    <row r="69" spans="2:32" x14ac:dyDescent="0.3">
      <c r="B69" s="546"/>
      <c r="C69" s="553"/>
      <c r="D69" s="556"/>
      <c r="E69" s="3" t="s">
        <v>221</v>
      </c>
      <c r="F69" s="216" t="s">
        <v>217</v>
      </c>
      <c r="G69" s="427" t="s">
        <v>159</v>
      </c>
      <c r="H69" s="427" t="s">
        <v>159</v>
      </c>
      <c r="I69" s="6">
        <v>16</v>
      </c>
      <c r="J69" s="6">
        <v>470.9</v>
      </c>
      <c r="K69" s="427" t="s">
        <v>173</v>
      </c>
      <c r="L69" s="15">
        <v>50</v>
      </c>
      <c r="M69" s="202">
        <v>0</v>
      </c>
      <c r="N69" s="202" t="s">
        <v>159</v>
      </c>
      <c r="O69" s="202" t="s">
        <v>159</v>
      </c>
      <c r="P69" s="202">
        <v>1</v>
      </c>
      <c r="Q69" s="113"/>
      <c r="R69" s="134"/>
      <c r="S69" s="217"/>
      <c r="T69" s="217"/>
      <c r="U69" s="134"/>
      <c r="V69" s="217"/>
      <c r="W69" s="217"/>
      <c r="X69" s="134"/>
      <c r="Y69" s="134"/>
      <c r="Z69" s="134"/>
      <c r="AA69" s="134"/>
      <c r="AB69" s="134"/>
      <c r="AC69" s="113"/>
      <c r="AD69" s="136"/>
      <c r="AF69" s="220"/>
    </row>
    <row r="70" spans="2:32" x14ac:dyDescent="0.3">
      <c r="B70" s="546"/>
      <c r="C70" s="553"/>
      <c r="D70" s="556"/>
      <c r="E70" s="3" t="s">
        <v>222</v>
      </c>
      <c r="F70" s="216" t="s">
        <v>217</v>
      </c>
      <c r="G70" s="427" t="s">
        <v>159</v>
      </c>
      <c r="H70" s="427" t="s">
        <v>159</v>
      </c>
      <c r="I70" s="6">
        <v>18</v>
      </c>
      <c r="J70" s="6">
        <v>529.70000000000005</v>
      </c>
      <c r="K70" s="427" t="s">
        <v>173</v>
      </c>
      <c r="L70" s="15">
        <v>0</v>
      </c>
      <c r="M70" s="202">
        <v>0</v>
      </c>
      <c r="N70" s="202" t="s">
        <v>159</v>
      </c>
      <c r="O70" s="202" t="s">
        <v>159</v>
      </c>
      <c r="P70" s="202">
        <v>1</v>
      </c>
      <c r="Q70" s="113"/>
      <c r="R70" s="134"/>
      <c r="S70" s="217"/>
      <c r="T70" s="217"/>
      <c r="U70" s="134"/>
      <c r="V70" s="217"/>
      <c r="W70" s="217"/>
      <c r="X70" s="134"/>
      <c r="Y70" s="134"/>
      <c r="Z70" s="134"/>
      <c r="AA70" s="134"/>
      <c r="AB70" s="134"/>
      <c r="AC70" s="113"/>
      <c r="AD70" s="136"/>
      <c r="AF70" s="220"/>
    </row>
    <row r="71" spans="2:32" x14ac:dyDescent="0.3">
      <c r="B71" s="546"/>
      <c r="C71" s="553"/>
      <c r="D71" s="556"/>
      <c r="E71" s="3" t="s">
        <v>223</v>
      </c>
      <c r="F71" s="216" t="s">
        <v>217</v>
      </c>
      <c r="G71" s="427" t="s">
        <v>159</v>
      </c>
      <c r="H71" s="427" t="s">
        <v>159</v>
      </c>
      <c r="I71" s="6">
        <v>20</v>
      </c>
      <c r="J71" s="6">
        <v>588.6</v>
      </c>
      <c r="K71" s="427" t="s">
        <v>173</v>
      </c>
      <c r="L71" s="15">
        <v>0</v>
      </c>
      <c r="M71" s="202">
        <v>0</v>
      </c>
      <c r="N71" s="202" t="s">
        <v>159</v>
      </c>
      <c r="O71" s="202" t="s">
        <v>159</v>
      </c>
      <c r="P71" s="202">
        <v>1</v>
      </c>
      <c r="Q71" s="113"/>
      <c r="R71" s="134"/>
      <c r="S71" s="217"/>
      <c r="T71" s="217"/>
      <c r="U71" s="134"/>
      <c r="V71" s="217"/>
      <c r="W71" s="217"/>
      <c r="X71" s="134"/>
      <c r="Y71" s="134"/>
      <c r="Z71" s="134"/>
      <c r="AA71" s="134"/>
      <c r="AB71" s="134"/>
      <c r="AC71" s="113"/>
      <c r="AD71" s="136"/>
      <c r="AF71" s="220"/>
    </row>
    <row r="72" spans="2:32" x14ac:dyDescent="0.3">
      <c r="B72" s="546"/>
      <c r="C72" s="553"/>
      <c r="D72" s="556"/>
      <c r="E72" s="3" t="s">
        <v>224</v>
      </c>
      <c r="F72" s="216" t="s">
        <v>217</v>
      </c>
      <c r="G72" s="427" t="s">
        <v>159</v>
      </c>
      <c r="H72" s="427" t="s">
        <v>159</v>
      </c>
      <c r="I72" s="6">
        <v>24</v>
      </c>
      <c r="J72" s="6">
        <v>706.3</v>
      </c>
      <c r="K72" s="427" t="s">
        <v>173</v>
      </c>
      <c r="L72" s="15">
        <v>0</v>
      </c>
      <c r="M72" s="202">
        <v>0</v>
      </c>
      <c r="N72" s="202" t="s">
        <v>159</v>
      </c>
      <c r="O72" s="202" t="s">
        <v>159</v>
      </c>
      <c r="P72" s="202">
        <v>1</v>
      </c>
      <c r="Q72" s="113"/>
      <c r="R72" s="134"/>
      <c r="S72" s="217"/>
      <c r="T72" s="217"/>
      <c r="U72" s="134"/>
      <c r="V72" s="217"/>
      <c r="W72" s="217"/>
      <c r="X72" s="134"/>
      <c r="Y72" s="134"/>
      <c r="Z72" s="134"/>
      <c r="AA72" s="134"/>
      <c r="AB72" s="134"/>
      <c r="AC72" s="113"/>
      <c r="AD72" s="136"/>
      <c r="AF72" s="220"/>
    </row>
    <row r="73" spans="2:32" x14ac:dyDescent="0.3">
      <c r="B73" s="546"/>
      <c r="C73" s="553"/>
      <c r="D73" s="556"/>
      <c r="E73" s="3" t="s">
        <v>225</v>
      </c>
      <c r="F73" s="216" t="s">
        <v>217</v>
      </c>
      <c r="G73" s="427" t="s">
        <v>159</v>
      </c>
      <c r="H73" s="427" t="s">
        <v>159</v>
      </c>
      <c r="I73" s="6">
        <v>32</v>
      </c>
      <c r="J73" s="6">
        <v>941.8</v>
      </c>
      <c r="K73" s="427" t="s">
        <v>173</v>
      </c>
      <c r="L73" s="15">
        <v>0</v>
      </c>
      <c r="M73" s="202">
        <v>0</v>
      </c>
      <c r="N73" s="202" t="s">
        <v>159</v>
      </c>
      <c r="O73" s="202" t="s">
        <v>159</v>
      </c>
      <c r="P73" s="202">
        <v>1</v>
      </c>
      <c r="Q73" s="113"/>
      <c r="R73" s="134"/>
      <c r="S73" s="217"/>
      <c r="T73" s="217"/>
      <c r="U73" s="134"/>
      <c r="V73" s="217"/>
      <c r="W73" s="217"/>
      <c r="X73" s="134"/>
      <c r="Y73" s="134"/>
      <c r="Z73" s="134"/>
      <c r="AA73" s="134"/>
      <c r="AB73" s="134"/>
      <c r="AC73" s="113"/>
      <c r="AD73" s="136"/>
      <c r="AF73" s="220"/>
    </row>
    <row r="74" spans="2:32" x14ac:dyDescent="0.3">
      <c r="B74" s="546"/>
      <c r="C74" s="553"/>
      <c r="D74" s="556"/>
      <c r="E74" s="3" t="s">
        <v>226</v>
      </c>
      <c r="F74" s="216" t="s">
        <v>217</v>
      </c>
      <c r="G74" s="427" t="s">
        <v>159</v>
      </c>
      <c r="H74" s="427" t="s">
        <v>159</v>
      </c>
      <c r="I74" s="6">
        <v>64</v>
      </c>
      <c r="J74" s="6">
        <v>1883.5</v>
      </c>
      <c r="K74" s="427" t="s">
        <v>173</v>
      </c>
      <c r="L74" s="15">
        <v>0</v>
      </c>
      <c r="M74" s="202">
        <v>0</v>
      </c>
      <c r="N74" s="202" t="s">
        <v>159</v>
      </c>
      <c r="O74" s="202" t="s">
        <v>159</v>
      </c>
      <c r="P74" s="202">
        <v>1</v>
      </c>
      <c r="Q74" s="113"/>
      <c r="R74" s="134"/>
      <c r="S74" s="217"/>
      <c r="T74" s="217"/>
      <c r="U74" s="134"/>
      <c r="V74" s="217"/>
      <c r="W74" s="217"/>
      <c r="X74" s="134"/>
      <c r="Y74" s="134"/>
      <c r="Z74" s="134"/>
      <c r="AA74" s="134"/>
      <c r="AB74" s="134"/>
      <c r="AC74" s="113"/>
      <c r="AD74" s="136"/>
      <c r="AF74" s="220"/>
    </row>
    <row r="75" spans="2:32" ht="15" thickBot="1" x14ac:dyDescent="0.35">
      <c r="B75" s="547"/>
      <c r="C75" s="554"/>
      <c r="D75" s="557"/>
      <c r="E75" s="10" t="s">
        <v>227</v>
      </c>
      <c r="F75" s="246" t="s">
        <v>217</v>
      </c>
      <c r="G75" s="428" t="s">
        <v>159</v>
      </c>
      <c r="H75" s="428" t="s">
        <v>159</v>
      </c>
      <c r="I75" s="8">
        <v>128</v>
      </c>
      <c r="J75" s="8">
        <v>3767</v>
      </c>
      <c r="K75" s="428" t="s">
        <v>173</v>
      </c>
      <c r="L75" s="16">
        <v>0</v>
      </c>
      <c r="M75" s="9">
        <v>0</v>
      </c>
      <c r="N75" s="9" t="s">
        <v>159</v>
      </c>
      <c r="O75" s="9" t="s">
        <v>159</v>
      </c>
      <c r="P75" s="9">
        <v>1</v>
      </c>
      <c r="Q75" s="111"/>
      <c r="R75" s="207"/>
      <c r="S75" s="247"/>
      <c r="T75" s="247"/>
      <c r="U75" s="207"/>
      <c r="V75" s="247"/>
      <c r="W75" s="247"/>
      <c r="X75" s="207"/>
      <c r="Y75" s="207"/>
      <c r="Z75" s="207"/>
      <c r="AA75" s="207"/>
      <c r="AB75" s="207"/>
      <c r="AC75" s="111"/>
      <c r="AD75" s="112"/>
      <c r="AE75" s="118">
        <f>SUM(AD22:AD75)</f>
        <v>0</v>
      </c>
      <c r="AF75" s="219" t="s">
        <v>83</v>
      </c>
    </row>
    <row r="76" spans="2:32" ht="15" thickTop="1" x14ac:dyDescent="0.3">
      <c r="AF76" s="220"/>
    </row>
    <row r="77" spans="2:32" x14ac:dyDescent="0.3">
      <c r="AE77" s="118">
        <f>AE75+AE20</f>
        <v>0</v>
      </c>
      <c r="AF77" s="223" t="s">
        <v>25</v>
      </c>
    </row>
    <row r="78" spans="2:32" x14ac:dyDescent="0.3">
      <c r="C78" s="455"/>
      <c r="D78" s="455"/>
      <c r="E78" s="443"/>
    </row>
    <row r="79" spans="2:32" x14ac:dyDescent="0.3">
      <c r="C79" s="455"/>
      <c r="D79" s="455"/>
      <c r="E79" s="443"/>
    </row>
    <row r="80" spans="2:32" x14ac:dyDescent="0.3">
      <c r="C80" s="455"/>
      <c r="D80" s="455"/>
      <c r="E80" s="443"/>
    </row>
    <row r="83" spans="3:9" x14ac:dyDescent="0.3">
      <c r="C83" s="294"/>
      <c r="D83" s="522"/>
      <c r="E83" s="522"/>
      <c r="F83" s="522"/>
      <c r="G83" s="522"/>
      <c r="H83" s="522"/>
      <c r="I83" s="522"/>
    </row>
    <row r="84" spans="3:9" x14ac:dyDescent="0.3">
      <c r="D84" s="522"/>
      <c r="E84" s="522"/>
      <c r="F84" s="522"/>
      <c r="G84" s="522"/>
      <c r="H84" s="522"/>
      <c r="I84" s="522"/>
    </row>
  </sheetData>
  <mergeCells count="36">
    <mergeCell ref="D83:I84"/>
    <mergeCell ref="B2:AD2"/>
    <mergeCell ref="Q3:Q4"/>
    <mergeCell ref="R3:R4"/>
    <mergeCell ref="S3:S4"/>
    <mergeCell ref="T3:T4"/>
    <mergeCell ref="U3:U4"/>
    <mergeCell ref="V3:V4"/>
    <mergeCell ref="W3:W4"/>
    <mergeCell ref="C79:D79"/>
    <mergeCell ref="C80:D80"/>
    <mergeCell ref="P3:P4"/>
    <mergeCell ref="D5:D12"/>
    <mergeCell ref="D13:D20"/>
    <mergeCell ref="C4:E4"/>
    <mergeCell ref="L3:L4"/>
    <mergeCell ref="AD3:AD4"/>
    <mergeCell ref="Z3:Z4"/>
    <mergeCell ref="AB3:AB4"/>
    <mergeCell ref="C78:D78"/>
    <mergeCell ref="C22:C75"/>
    <mergeCell ref="D65:D75"/>
    <mergeCell ref="C5:C20"/>
    <mergeCell ref="C3:K3"/>
    <mergeCell ref="M3:M4"/>
    <mergeCell ref="AC3:AC4"/>
    <mergeCell ref="N3:N4"/>
    <mergeCell ref="O3:O4"/>
    <mergeCell ref="D22:D35"/>
    <mergeCell ref="D36:D46"/>
    <mergeCell ref="D47:D64"/>
    <mergeCell ref="B5:B75"/>
    <mergeCell ref="Y3:Y4"/>
    <mergeCell ref="X3:X4"/>
    <mergeCell ref="AA3:AA4"/>
    <mergeCell ref="B3:B4"/>
  </mergeCells>
  <phoneticPr fontId="7" type="noConversion"/>
  <pageMargins left="0.25" right="0.25" top="0.75" bottom="0.75" header="0.3" footer="0.3"/>
  <pageSetup paperSize="9" scale="3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2:W54"/>
  <sheetViews>
    <sheetView topLeftCell="G1" zoomScaleNormal="100" workbookViewId="0">
      <pane ySplit="3" topLeftCell="A23" activePane="bottomLeft" state="frozen"/>
      <selection pane="bottomLeft" activeCell="B1" sqref="B1:U44"/>
    </sheetView>
  </sheetViews>
  <sheetFormatPr defaultRowHeight="14.4" x14ac:dyDescent="0.3"/>
  <cols>
    <col min="1" max="1" width="3.109375" customWidth="1"/>
    <col min="2" max="2" width="10.5546875" customWidth="1"/>
    <col min="3" max="3" width="11.44140625" customWidth="1"/>
    <col min="4" max="4" width="32.44140625" customWidth="1"/>
    <col min="5" max="5" width="8.21875" customWidth="1"/>
    <col min="6" max="6" width="16.6640625" customWidth="1"/>
    <col min="7" max="7" width="5.21875" bestFit="1" customWidth="1"/>
    <col min="8" max="8" width="5.88671875" customWidth="1"/>
    <col min="9" max="9" width="13" customWidth="1"/>
    <col min="10" max="10" width="10.6640625" customWidth="1"/>
    <col min="11" max="11" width="10.109375" customWidth="1"/>
    <col min="12" max="12" width="15.6640625" customWidth="1"/>
    <col min="13" max="13" width="17.109375" customWidth="1"/>
    <col min="15" max="15" width="15.5546875" customWidth="1"/>
    <col min="16" max="17" width="14.5546875" customWidth="1"/>
    <col min="18" max="18" width="15.88671875" customWidth="1"/>
    <col min="19" max="19" width="14.21875" customWidth="1"/>
    <col min="20" max="21" width="15.88671875" customWidth="1"/>
    <col min="22" max="22" width="17.88671875" customWidth="1"/>
    <col min="23" max="23" width="23.109375" customWidth="1"/>
  </cols>
  <sheetData>
    <row r="2" spans="1:23" ht="18" thickBot="1" x14ac:dyDescent="0.35">
      <c r="B2" s="574" t="s">
        <v>228</v>
      </c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4"/>
      <c r="N2" s="574"/>
      <c r="O2" s="574"/>
      <c r="P2" s="574"/>
      <c r="Q2" s="574"/>
      <c r="R2" s="574"/>
      <c r="S2" s="574"/>
      <c r="T2" s="574"/>
      <c r="U2" s="574"/>
    </row>
    <row r="3" spans="1:23" ht="58.8" thickTop="1" thickBot="1" x14ac:dyDescent="0.35">
      <c r="A3" s="379"/>
      <c r="B3" s="87" t="s">
        <v>1</v>
      </c>
      <c r="C3" s="88" t="s">
        <v>229</v>
      </c>
      <c r="D3" s="575" t="s">
        <v>28</v>
      </c>
      <c r="E3" s="576"/>
      <c r="F3" s="77" t="s">
        <v>230</v>
      </c>
      <c r="G3" s="77" t="s">
        <v>231</v>
      </c>
      <c r="H3" s="77" t="s">
        <v>232</v>
      </c>
      <c r="I3" s="78" t="s">
        <v>233</v>
      </c>
      <c r="J3" s="78" t="s">
        <v>234</v>
      </c>
      <c r="K3" s="78" t="s">
        <v>235</v>
      </c>
      <c r="L3" s="78" t="s">
        <v>236</v>
      </c>
      <c r="M3" s="79" t="s">
        <v>133</v>
      </c>
      <c r="N3" s="79" t="s">
        <v>3</v>
      </c>
      <c r="O3" s="79" t="s">
        <v>237</v>
      </c>
      <c r="P3" s="77" t="s">
        <v>238</v>
      </c>
      <c r="Q3" s="78" t="s">
        <v>239</v>
      </c>
      <c r="R3" s="78" t="s">
        <v>240</v>
      </c>
      <c r="S3" s="78" t="s">
        <v>241</v>
      </c>
      <c r="T3" s="78" t="s">
        <v>242</v>
      </c>
      <c r="U3" s="89" t="s">
        <v>243</v>
      </c>
      <c r="V3" s="379"/>
    </row>
    <row r="4" spans="1:23" ht="15.6" customHeight="1" thickTop="1" x14ac:dyDescent="0.3">
      <c r="A4" s="379"/>
      <c r="B4" s="582" t="s">
        <v>244</v>
      </c>
      <c r="C4" s="586" t="s">
        <v>245</v>
      </c>
      <c r="D4" s="577" t="s">
        <v>246</v>
      </c>
      <c r="E4" s="80" t="s">
        <v>157</v>
      </c>
      <c r="F4" s="80" t="s">
        <v>247</v>
      </c>
      <c r="G4" s="80">
        <v>1</v>
      </c>
      <c r="H4" s="80">
        <v>2</v>
      </c>
      <c r="I4" s="101"/>
      <c r="J4" s="101"/>
      <c r="K4" s="101"/>
      <c r="L4" s="102"/>
      <c r="M4" s="76">
        <v>10</v>
      </c>
      <c r="N4" s="76">
        <v>12</v>
      </c>
      <c r="O4" s="76">
        <v>1</v>
      </c>
      <c r="P4" s="85" t="s">
        <v>161</v>
      </c>
      <c r="Q4" s="82"/>
      <c r="R4" s="82"/>
      <c r="S4" s="82"/>
      <c r="T4" s="82"/>
      <c r="U4" s="83"/>
      <c r="V4" s="379"/>
      <c r="W4" s="220"/>
    </row>
    <row r="5" spans="1:23" ht="15.6" customHeight="1" x14ac:dyDescent="0.3">
      <c r="A5" s="379"/>
      <c r="B5" s="583"/>
      <c r="C5" s="587"/>
      <c r="D5" s="578"/>
      <c r="E5" s="75" t="s">
        <v>162</v>
      </c>
      <c r="F5" s="75" t="s">
        <v>247</v>
      </c>
      <c r="G5" s="75">
        <v>2</v>
      </c>
      <c r="H5" s="75">
        <v>4</v>
      </c>
      <c r="I5" s="103"/>
      <c r="J5" s="103"/>
      <c r="K5" s="103"/>
      <c r="L5" s="104"/>
      <c r="M5" s="69">
        <v>20</v>
      </c>
      <c r="N5" s="69">
        <v>12</v>
      </c>
      <c r="O5" s="69">
        <v>1</v>
      </c>
      <c r="P5" s="85" t="s">
        <v>161</v>
      </c>
      <c r="Q5" s="82"/>
      <c r="R5" s="82"/>
      <c r="S5" s="82"/>
      <c r="T5" s="82"/>
      <c r="U5" s="83"/>
      <c r="V5" s="379"/>
      <c r="W5" s="220"/>
    </row>
    <row r="6" spans="1:23" x14ac:dyDescent="0.3">
      <c r="A6" s="379"/>
      <c r="B6" s="583"/>
      <c r="C6" s="587"/>
      <c r="D6" s="579" t="s">
        <v>248</v>
      </c>
      <c r="E6" s="75" t="s">
        <v>249</v>
      </c>
      <c r="F6" s="75" t="s">
        <v>247</v>
      </c>
      <c r="G6" s="75">
        <v>2</v>
      </c>
      <c r="H6" s="75">
        <v>10</v>
      </c>
      <c r="I6" s="103"/>
      <c r="J6" s="103"/>
      <c r="K6" s="103"/>
      <c r="L6" s="103"/>
      <c r="M6" s="69">
        <v>30</v>
      </c>
      <c r="N6" s="69">
        <v>12</v>
      </c>
      <c r="O6" s="69">
        <v>1</v>
      </c>
      <c r="P6" s="85" t="s">
        <v>161</v>
      </c>
      <c r="Q6" s="82"/>
      <c r="R6" s="82"/>
      <c r="S6" s="82"/>
      <c r="T6" s="82"/>
      <c r="U6" s="83"/>
      <c r="V6" s="379"/>
      <c r="W6" s="220"/>
    </row>
    <row r="7" spans="1:23" x14ac:dyDescent="0.3">
      <c r="A7" s="379"/>
      <c r="B7" s="583"/>
      <c r="C7" s="587"/>
      <c r="D7" s="580"/>
      <c r="E7" s="75" t="s">
        <v>250</v>
      </c>
      <c r="F7" s="75" t="s">
        <v>247</v>
      </c>
      <c r="G7" s="75">
        <v>4</v>
      </c>
      <c r="H7" s="75">
        <v>20</v>
      </c>
      <c r="I7" s="103"/>
      <c r="J7" s="103"/>
      <c r="K7" s="103"/>
      <c r="L7" s="103"/>
      <c r="M7" s="69">
        <v>10</v>
      </c>
      <c r="N7" s="69">
        <v>12</v>
      </c>
      <c r="O7" s="69">
        <v>3</v>
      </c>
      <c r="P7" s="85" t="s">
        <v>161</v>
      </c>
      <c r="Q7" s="82"/>
      <c r="R7" s="82"/>
      <c r="S7" s="82"/>
      <c r="T7" s="82"/>
      <c r="U7" s="83"/>
      <c r="V7" s="379"/>
      <c r="W7" s="220"/>
    </row>
    <row r="8" spans="1:23" x14ac:dyDescent="0.3">
      <c r="A8" s="379"/>
      <c r="B8" s="583"/>
      <c r="C8" s="587"/>
      <c r="D8" s="580"/>
      <c r="E8" s="75" t="s">
        <v>251</v>
      </c>
      <c r="F8" s="75" t="s">
        <v>247</v>
      </c>
      <c r="G8" s="75">
        <v>8</v>
      </c>
      <c r="H8" s="75">
        <v>40</v>
      </c>
      <c r="I8" s="103"/>
      <c r="J8" s="103"/>
      <c r="K8" s="103"/>
      <c r="L8" s="103"/>
      <c r="M8" s="69">
        <v>2</v>
      </c>
      <c r="N8" s="69">
        <v>6</v>
      </c>
      <c r="O8" s="69">
        <v>3</v>
      </c>
      <c r="P8" s="85" t="s">
        <v>161</v>
      </c>
      <c r="Q8" s="82"/>
      <c r="R8" s="82"/>
      <c r="S8" s="82"/>
      <c r="T8" s="82"/>
      <c r="U8" s="83"/>
      <c r="V8" s="379"/>
      <c r="W8" s="220"/>
    </row>
    <row r="9" spans="1:23" x14ac:dyDescent="0.3">
      <c r="A9" s="379"/>
      <c r="B9" s="583"/>
      <c r="C9" s="587"/>
      <c r="D9" s="580"/>
      <c r="E9" s="75" t="s">
        <v>252</v>
      </c>
      <c r="F9" s="75" t="s">
        <v>247</v>
      </c>
      <c r="G9" s="75">
        <v>16</v>
      </c>
      <c r="H9" s="75">
        <v>80</v>
      </c>
      <c r="I9" s="103"/>
      <c r="J9" s="103"/>
      <c r="K9" s="103"/>
      <c r="L9" s="103"/>
      <c r="M9" s="69">
        <v>1</v>
      </c>
      <c r="N9" s="69">
        <v>6</v>
      </c>
      <c r="O9" s="69">
        <v>5</v>
      </c>
      <c r="P9" s="85" t="s">
        <v>161</v>
      </c>
      <c r="Q9" s="82"/>
      <c r="R9" s="82"/>
      <c r="S9" s="82"/>
      <c r="T9" s="82"/>
      <c r="U9" s="83"/>
      <c r="V9" s="379"/>
      <c r="W9" s="220"/>
    </row>
    <row r="10" spans="1:23" x14ac:dyDescent="0.3">
      <c r="A10" s="379"/>
      <c r="B10" s="583"/>
      <c r="C10" s="587"/>
      <c r="D10" s="580"/>
      <c r="E10" s="75" t="s">
        <v>253</v>
      </c>
      <c r="F10" s="75" t="s">
        <v>247</v>
      </c>
      <c r="G10" s="75">
        <v>32</v>
      </c>
      <c r="H10" s="75">
        <v>160</v>
      </c>
      <c r="I10" s="103"/>
      <c r="J10" s="103"/>
      <c r="K10" s="103"/>
      <c r="L10" s="103"/>
      <c r="M10" s="69">
        <v>1</v>
      </c>
      <c r="N10" s="69">
        <v>6</v>
      </c>
      <c r="O10" s="69">
        <v>5</v>
      </c>
      <c r="P10" s="85" t="s">
        <v>161</v>
      </c>
      <c r="Q10" s="82"/>
      <c r="R10" s="82"/>
      <c r="S10" s="82"/>
      <c r="T10" s="82"/>
      <c r="U10" s="83"/>
      <c r="V10" s="379"/>
      <c r="W10" s="220"/>
    </row>
    <row r="11" spans="1:23" x14ac:dyDescent="0.3">
      <c r="A11" s="379"/>
      <c r="B11" s="583"/>
      <c r="C11" s="587"/>
      <c r="D11" s="581"/>
      <c r="E11" s="75" t="s">
        <v>254</v>
      </c>
      <c r="F11" s="75" t="s">
        <v>247</v>
      </c>
      <c r="G11" s="75">
        <v>64</v>
      </c>
      <c r="H11" s="75">
        <v>320</v>
      </c>
      <c r="I11" s="103"/>
      <c r="J11" s="103"/>
      <c r="K11" s="103"/>
      <c r="L11" s="103"/>
      <c r="M11" s="69">
        <v>1</v>
      </c>
      <c r="N11" s="69">
        <v>3</v>
      </c>
      <c r="O11" s="69">
        <v>5</v>
      </c>
      <c r="P11" s="85" t="s">
        <v>161</v>
      </c>
      <c r="Q11" s="82"/>
      <c r="R11" s="82"/>
      <c r="S11" s="82"/>
      <c r="T11" s="82"/>
      <c r="U11" s="83"/>
      <c r="V11" s="379"/>
      <c r="W11" s="220"/>
    </row>
    <row r="12" spans="1:23" x14ac:dyDescent="0.3">
      <c r="A12" s="379"/>
      <c r="B12" s="583"/>
      <c r="C12" s="587"/>
      <c r="D12" s="579" t="s">
        <v>255</v>
      </c>
      <c r="E12" s="75" t="s">
        <v>256</v>
      </c>
      <c r="F12" s="75" t="s">
        <v>247</v>
      </c>
      <c r="G12" s="75">
        <v>2</v>
      </c>
      <c r="H12" s="75">
        <v>20</v>
      </c>
      <c r="I12" s="103"/>
      <c r="J12" s="103"/>
      <c r="K12" s="103"/>
      <c r="L12" s="103"/>
      <c r="M12" s="69">
        <v>1</v>
      </c>
      <c r="N12" s="69">
        <v>3</v>
      </c>
      <c r="O12" s="69">
        <v>10</v>
      </c>
      <c r="P12" s="85" t="s">
        <v>161</v>
      </c>
      <c r="Q12" s="82"/>
      <c r="R12" s="82"/>
      <c r="S12" s="82"/>
      <c r="T12" s="82"/>
      <c r="U12" s="83"/>
      <c r="V12" s="379"/>
      <c r="W12" s="220"/>
    </row>
    <row r="13" spans="1:23" x14ac:dyDescent="0.3">
      <c r="A13" s="379"/>
      <c r="B13" s="583"/>
      <c r="C13" s="587"/>
      <c r="D13" s="580"/>
      <c r="E13" s="75" t="s">
        <v>257</v>
      </c>
      <c r="F13" s="75" t="s">
        <v>247</v>
      </c>
      <c r="G13" s="75">
        <v>4</v>
      </c>
      <c r="H13" s="75">
        <v>40</v>
      </c>
      <c r="I13" s="103"/>
      <c r="J13" s="103"/>
      <c r="K13" s="103"/>
      <c r="L13" s="103"/>
      <c r="M13" s="69">
        <v>1</v>
      </c>
      <c r="N13" s="69">
        <v>3</v>
      </c>
      <c r="O13" s="69">
        <v>10</v>
      </c>
      <c r="P13" s="85" t="s">
        <v>161</v>
      </c>
      <c r="Q13" s="82"/>
      <c r="R13" s="82"/>
      <c r="S13" s="82"/>
      <c r="T13" s="82"/>
      <c r="U13" s="83"/>
      <c r="V13" s="379"/>
      <c r="W13" s="220"/>
    </row>
    <row r="14" spans="1:23" x14ac:dyDescent="0.3">
      <c r="A14" s="379"/>
      <c r="B14" s="583"/>
      <c r="C14" s="587"/>
      <c r="D14" s="580"/>
      <c r="E14" s="75" t="s">
        <v>258</v>
      </c>
      <c r="F14" s="75" t="s">
        <v>247</v>
      </c>
      <c r="G14" s="75">
        <v>8</v>
      </c>
      <c r="H14" s="75">
        <v>80</v>
      </c>
      <c r="I14" s="103"/>
      <c r="J14" s="103"/>
      <c r="K14" s="103"/>
      <c r="L14" s="103"/>
      <c r="M14" s="69">
        <v>1</v>
      </c>
      <c r="N14" s="69">
        <v>3</v>
      </c>
      <c r="O14" s="69">
        <v>10</v>
      </c>
      <c r="P14" s="85" t="s">
        <v>161</v>
      </c>
      <c r="Q14" s="82"/>
      <c r="R14" s="82"/>
      <c r="S14" s="82"/>
      <c r="T14" s="82"/>
      <c r="U14" s="83"/>
      <c r="V14" s="379"/>
      <c r="W14" s="220"/>
    </row>
    <row r="15" spans="1:23" x14ac:dyDescent="0.3">
      <c r="A15" s="379"/>
      <c r="B15" s="583"/>
      <c r="C15" s="587"/>
      <c r="D15" s="580"/>
      <c r="E15" s="75" t="s">
        <v>259</v>
      </c>
      <c r="F15" s="75" t="s">
        <v>247</v>
      </c>
      <c r="G15" s="75">
        <v>16</v>
      </c>
      <c r="H15" s="75">
        <v>160</v>
      </c>
      <c r="I15" s="103"/>
      <c r="J15" s="103"/>
      <c r="K15" s="103"/>
      <c r="L15" s="103"/>
      <c r="M15" s="69">
        <v>1</v>
      </c>
      <c r="N15" s="69">
        <v>3</v>
      </c>
      <c r="O15" s="69">
        <v>10</v>
      </c>
      <c r="P15" s="85" t="s">
        <v>170</v>
      </c>
      <c r="Q15" s="82"/>
      <c r="R15" s="82"/>
      <c r="S15" s="82"/>
      <c r="T15" s="82"/>
      <c r="U15" s="83"/>
      <c r="V15" s="379"/>
      <c r="W15" s="220"/>
    </row>
    <row r="16" spans="1:23" x14ac:dyDescent="0.3">
      <c r="A16" s="379"/>
      <c r="B16" s="583"/>
      <c r="C16" s="587"/>
      <c r="D16" s="581"/>
      <c r="E16" s="75" t="s">
        <v>260</v>
      </c>
      <c r="F16" s="75" t="s">
        <v>247</v>
      </c>
      <c r="G16" s="75">
        <v>32</v>
      </c>
      <c r="H16" s="75">
        <v>320</v>
      </c>
      <c r="I16" s="103"/>
      <c r="J16" s="103"/>
      <c r="K16" s="103"/>
      <c r="L16" s="103"/>
      <c r="M16" s="69">
        <v>1</v>
      </c>
      <c r="N16" s="69">
        <v>3</v>
      </c>
      <c r="O16" s="69">
        <v>15</v>
      </c>
      <c r="P16" s="85" t="s">
        <v>170</v>
      </c>
      <c r="Q16" s="82"/>
      <c r="R16" s="82"/>
      <c r="S16" s="82"/>
      <c r="T16" s="82"/>
      <c r="U16" s="83"/>
      <c r="V16" s="108">
        <f>SUM(U4:U16)</f>
        <v>0</v>
      </c>
      <c r="W16" s="219" t="s">
        <v>70</v>
      </c>
    </row>
    <row r="17" spans="1:23" ht="7.8" customHeight="1" x14ac:dyDescent="0.3">
      <c r="A17" s="379"/>
      <c r="B17" s="583"/>
      <c r="C17" s="95"/>
      <c r="D17" s="95"/>
      <c r="E17" s="95"/>
      <c r="F17" s="96"/>
      <c r="G17" s="96"/>
      <c r="H17" s="96"/>
      <c r="I17" s="97"/>
      <c r="J17" s="97"/>
      <c r="K17" s="97"/>
      <c r="L17" s="97"/>
      <c r="M17" s="98"/>
      <c r="N17" s="98"/>
      <c r="O17" s="98"/>
      <c r="P17" s="96"/>
      <c r="Q17" s="99"/>
      <c r="R17" s="99"/>
      <c r="S17" s="99"/>
      <c r="T17" s="99"/>
      <c r="U17" s="100"/>
      <c r="V17" s="379"/>
      <c r="W17" s="220"/>
    </row>
    <row r="18" spans="1:23" ht="15.6" customHeight="1" x14ac:dyDescent="0.3">
      <c r="A18" s="379"/>
      <c r="B18" s="583"/>
      <c r="C18" s="587" t="s">
        <v>261</v>
      </c>
      <c r="D18" s="577" t="s">
        <v>246</v>
      </c>
      <c r="E18" s="75" t="s">
        <v>157</v>
      </c>
      <c r="F18" s="75" t="s">
        <v>247</v>
      </c>
      <c r="G18" s="75">
        <v>1</v>
      </c>
      <c r="H18" s="75">
        <v>2</v>
      </c>
      <c r="I18" s="103"/>
      <c r="J18" s="103"/>
      <c r="K18" s="103"/>
      <c r="L18" s="104"/>
      <c r="M18" s="69">
        <v>10</v>
      </c>
      <c r="N18" s="69">
        <v>12</v>
      </c>
      <c r="O18" s="69">
        <v>1</v>
      </c>
      <c r="P18" s="85" t="s">
        <v>161</v>
      </c>
      <c r="Q18" s="82"/>
      <c r="R18" s="82"/>
      <c r="S18" s="82"/>
      <c r="T18" s="82"/>
      <c r="U18" s="83"/>
      <c r="W18" s="220"/>
    </row>
    <row r="19" spans="1:23" ht="15.6" customHeight="1" x14ac:dyDescent="0.3">
      <c r="A19" s="379"/>
      <c r="B19" s="583"/>
      <c r="C19" s="587"/>
      <c r="D19" s="578"/>
      <c r="E19" s="75" t="s">
        <v>162</v>
      </c>
      <c r="F19" s="75" t="s">
        <v>247</v>
      </c>
      <c r="G19" s="75">
        <v>2</v>
      </c>
      <c r="H19" s="75">
        <v>4</v>
      </c>
      <c r="I19" s="103"/>
      <c r="J19" s="103"/>
      <c r="K19" s="103"/>
      <c r="L19" s="104"/>
      <c r="M19" s="69">
        <v>20</v>
      </c>
      <c r="N19" s="69">
        <v>12</v>
      </c>
      <c r="O19" s="69">
        <v>1</v>
      </c>
      <c r="P19" s="85" t="s">
        <v>161</v>
      </c>
      <c r="Q19" s="82"/>
      <c r="R19" s="82"/>
      <c r="S19" s="82"/>
      <c r="T19" s="82"/>
      <c r="U19" s="83"/>
      <c r="W19" s="220"/>
    </row>
    <row r="20" spans="1:23" x14ac:dyDescent="0.3">
      <c r="A20" s="379"/>
      <c r="B20" s="583"/>
      <c r="C20" s="587"/>
      <c r="D20" s="579" t="s">
        <v>248</v>
      </c>
      <c r="E20" s="75" t="s">
        <v>249</v>
      </c>
      <c r="F20" s="75" t="s">
        <v>247</v>
      </c>
      <c r="G20" s="75">
        <v>2</v>
      </c>
      <c r="H20" s="75">
        <v>10</v>
      </c>
      <c r="I20" s="103"/>
      <c r="J20" s="103"/>
      <c r="K20" s="103"/>
      <c r="L20" s="103"/>
      <c r="M20" s="69">
        <v>10</v>
      </c>
      <c r="N20" s="69">
        <v>12</v>
      </c>
      <c r="O20" s="69">
        <v>1</v>
      </c>
      <c r="P20" s="85" t="s">
        <v>161</v>
      </c>
      <c r="Q20" s="82"/>
      <c r="R20" s="82"/>
      <c r="S20" s="82"/>
      <c r="T20" s="82"/>
      <c r="U20" s="83"/>
      <c r="W20" s="220"/>
    </row>
    <row r="21" spans="1:23" x14ac:dyDescent="0.3">
      <c r="A21" s="379"/>
      <c r="B21" s="583"/>
      <c r="C21" s="587"/>
      <c r="D21" s="580"/>
      <c r="E21" s="75" t="s">
        <v>250</v>
      </c>
      <c r="F21" s="75" t="s">
        <v>247</v>
      </c>
      <c r="G21" s="75">
        <v>4</v>
      </c>
      <c r="H21" s="75">
        <v>20</v>
      </c>
      <c r="I21" s="103"/>
      <c r="J21" s="103"/>
      <c r="K21" s="103"/>
      <c r="L21" s="103"/>
      <c r="M21" s="69">
        <v>10</v>
      </c>
      <c r="N21" s="69">
        <v>12</v>
      </c>
      <c r="O21" s="69">
        <v>3</v>
      </c>
      <c r="P21" s="85" t="s">
        <v>161</v>
      </c>
      <c r="Q21" s="82"/>
      <c r="R21" s="82"/>
      <c r="S21" s="82"/>
      <c r="T21" s="82"/>
      <c r="U21" s="83"/>
      <c r="W21" s="220"/>
    </row>
    <row r="22" spans="1:23" x14ac:dyDescent="0.3">
      <c r="A22" s="379"/>
      <c r="B22" s="583"/>
      <c r="C22" s="587"/>
      <c r="D22" s="580"/>
      <c r="E22" s="75" t="s">
        <v>251</v>
      </c>
      <c r="F22" s="75" t="s">
        <v>247</v>
      </c>
      <c r="G22" s="75">
        <v>8</v>
      </c>
      <c r="H22" s="75">
        <v>40</v>
      </c>
      <c r="I22" s="103"/>
      <c r="J22" s="103"/>
      <c r="K22" s="103"/>
      <c r="L22" s="103"/>
      <c r="M22" s="69">
        <v>2</v>
      </c>
      <c r="N22" s="69">
        <v>6</v>
      </c>
      <c r="O22" s="69">
        <v>3</v>
      </c>
      <c r="P22" s="85" t="s">
        <v>161</v>
      </c>
      <c r="Q22" s="82"/>
      <c r="R22" s="82"/>
      <c r="S22" s="82"/>
      <c r="T22" s="82"/>
      <c r="U22" s="83"/>
      <c r="W22" s="220"/>
    </row>
    <row r="23" spans="1:23" x14ac:dyDescent="0.3">
      <c r="A23" s="379"/>
      <c r="B23" s="583"/>
      <c r="C23" s="587"/>
      <c r="D23" s="580"/>
      <c r="E23" s="75" t="s">
        <v>252</v>
      </c>
      <c r="F23" s="75" t="s">
        <v>247</v>
      </c>
      <c r="G23" s="75">
        <v>16</v>
      </c>
      <c r="H23" s="75">
        <v>80</v>
      </c>
      <c r="I23" s="103"/>
      <c r="J23" s="103"/>
      <c r="K23" s="103"/>
      <c r="L23" s="103"/>
      <c r="M23" s="69">
        <v>1</v>
      </c>
      <c r="N23" s="69">
        <v>6</v>
      </c>
      <c r="O23" s="69">
        <v>5</v>
      </c>
      <c r="P23" s="85" t="s">
        <v>161</v>
      </c>
      <c r="Q23" s="82"/>
      <c r="R23" s="82"/>
      <c r="S23" s="82"/>
      <c r="T23" s="82"/>
      <c r="U23" s="83"/>
      <c r="W23" s="220"/>
    </row>
    <row r="24" spans="1:23" x14ac:dyDescent="0.3">
      <c r="A24" s="379"/>
      <c r="B24" s="583"/>
      <c r="C24" s="587"/>
      <c r="D24" s="580"/>
      <c r="E24" s="75" t="s">
        <v>253</v>
      </c>
      <c r="F24" s="75" t="s">
        <v>247</v>
      </c>
      <c r="G24" s="75">
        <v>32</v>
      </c>
      <c r="H24" s="75">
        <v>160</v>
      </c>
      <c r="I24" s="103"/>
      <c r="J24" s="103"/>
      <c r="K24" s="103"/>
      <c r="L24" s="103"/>
      <c r="M24" s="69">
        <v>1</v>
      </c>
      <c r="N24" s="69">
        <v>6</v>
      </c>
      <c r="O24" s="69">
        <v>5</v>
      </c>
      <c r="P24" s="85" t="s">
        <v>161</v>
      </c>
      <c r="Q24" s="82"/>
      <c r="R24" s="82"/>
      <c r="S24" s="82"/>
      <c r="T24" s="82"/>
      <c r="U24" s="83"/>
      <c r="W24" s="220"/>
    </row>
    <row r="25" spans="1:23" x14ac:dyDescent="0.3">
      <c r="A25" s="379"/>
      <c r="B25" s="583"/>
      <c r="C25" s="587"/>
      <c r="D25" s="581"/>
      <c r="E25" s="75" t="s">
        <v>254</v>
      </c>
      <c r="F25" s="75" t="s">
        <v>247</v>
      </c>
      <c r="G25" s="75">
        <v>64</v>
      </c>
      <c r="H25" s="75">
        <v>320</v>
      </c>
      <c r="I25" s="103"/>
      <c r="J25" s="103"/>
      <c r="K25" s="103"/>
      <c r="L25" s="103"/>
      <c r="M25" s="69">
        <v>1</v>
      </c>
      <c r="N25" s="69">
        <v>3</v>
      </c>
      <c r="O25" s="69">
        <v>5</v>
      </c>
      <c r="P25" s="85" t="s">
        <v>161</v>
      </c>
      <c r="Q25" s="82"/>
      <c r="R25" s="82"/>
      <c r="S25" s="82"/>
      <c r="T25" s="82"/>
      <c r="U25" s="83"/>
      <c r="W25" s="220"/>
    </row>
    <row r="26" spans="1:23" ht="14.7" customHeight="1" x14ac:dyDescent="0.3">
      <c r="A26" s="379"/>
      <c r="B26" s="583"/>
      <c r="C26" s="587"/>
      <c r="D26" s="579" t="s">
        <v>255</v>
      </c>
      <c r="E26" s="75" t="s">
        <v>256</v>
      </c>
      <c r="F26" s="75" t="s">
        <v>247</v>
      </c>
      <c r="G26" s="75">
        <v>2</v>
      </c>
      <c r="H26" s="75">
        <v>20</v>
      </c>
      <c r="I26" s="103"/>
      <c r="J26" s="103"/>
      <c r="K26" s="103"/>
      <c r="L26" s="103"/>
      <c r="M26" s="69">
        <v>1</v>
      </c>
      <c r="N26" s="69">
        <v>3</v>
      </c>
      <c r="O26" s="69">
        <v>10</v>
      </c>
      <c r="P26" s="85" t="s">
        <v>161</v>
      </c>
      <c r="Q26" s="82"/>
      <c r="R26" s="82"/>
      <c r="S26" s="82"/>
      <c r="T26" s="82"/>
      <c r="U26" s="83"/>
      <c r="W26" s="220"/>
    </row>
    <row r="27" spans="1:23" x14ac:dyDescent="0.3">
      <c r="A27" s="379"/>
      <c r="B27" s="583"/>
      <c r="C27" s="587"/>
      <c r="D27" s="580"/>
      <c r="E27" s="75" t="s">
        <v>257</v>
      </c>
      <c r="F27" s="75" t="s">
        <v>247</v>
      </c>
      <c r="G27" s="75">
        <v>4</v>
      </c>
      <c r="H27" s="75">
        <v>40</v>
      </c>
      <c r="I27" s="103"/>
      <c r="J27" s="103"/>
      <c r="K27" s="103"/>
      <c r="L27" s="103"/>
      <c r="M27" s="69">
        <v>1</v>
      </c>
      <c r="N27" s="69">
        <v>3</v>
      </c>
      <c r="O27" s="69">
        <v>10</v>
      </c>
      <c r="P27" s="85" t="s">
        <v>161</v>
      </c>
      <c r="Q27" s="82"/>
      <c r="R27" s="82"/>
      <c r="S27" s="82"/>
      <c r="T27" s="82"/>
      <c r="U27" s="83"/>
      <c r="W27" s="220"/>
    </row>
    <row r="28" spans="1:23" x14ac:dyDescent="0.3">
      <c r="A28" s="379"/>
      <c r="B28" s="583"/>
      <c r="C28" s="587"/>
      <c r="D28" s="580"/>
      <c r="E28" s="75" t="s">
        <v>258</v>
      </c>
      <c r="F28" s="75" t="s">
        <v>247</v>
      </c>
      <c r="G28" s="75">
        <v>8</v>
      </c>
      <c r="H28" s="75">
        <v>80</v>
      </c>
      <c r="I28" s="103"/>
      <c r="J28" s="103"/>
      <c r="K28" s="103"/>
      <c r="L28" s="103"/>
      <c r="M28" s="69">
        <v>1</v>
      </c>
      <c r="N28" s="69">
        <v>3</v>
      </c>
      <c r="O28" s="69">
        <v>10</v>
      </c>
      <c r="P28" s="85" t="s">
        <v>161</v>
      </c>
      <c r="Q28" s="82"/>
      <c r="R28" s="82"/>
      <c r="S28" s="82"/>
      <c r="T28" s="82"/>
      <c r="U28" s="83"/>
      <c r="W28" s="220"/>
    </row>
    <row r="29" spans="1:23" x14ac:dyDescent="0.3">
      <c r="A29" s="379"/>
      <c r="B29" s="583"/>
      <c r="C29" s="587"/>
      <c r="D29" s="580"/>
      <c r="E29" s="75" t="s">
        <v>259</v>
      </c>
      <c r="F29" s="75" t="s">
        <v>247</v>
      </c>
      <c r="G29" s="75">
        <v>16</v>
      </c>
      <c r="H29" s="75">
        <v>160</v>
      </c>
      <c r="I29" s="103"/>
      <c r="J29" s="103"/>
      <c r="K29" s="103"/>
      <c r="L29" s="103"/>
      <c r="M29" s="69">
        <v>1</v>
      </c>
      <c r="N29" s="69">
        <v>3</v>
      </c>
      <c r="O29" s="69">
        <v>10</v>
      </c>
      <c r="P29" s="85" t="s">
        <v>170</v>
      </c>
      <c r="Q29" s="82"/>
      <c r="R29" s="82"/>
      <c r="S29" s="82"/>
      <c r="T29" s="82"/>
      <c r="U29" s="83"/>
      <c r="W29" s="220"/>
    </row>
    <row r="30" spans="1:23" x14ac:dyDescent="0.3">
      <c r="A30" s="379"/>
      <c r="B30" s="583"/>
      <c r="C30" s="587"/>
      <c r="D30" s="581"/>
      <c r="E30" s="75" t="s">
        <v>260</v>
      </c>
      <c r="F30" s="75" t="s">
        <v>247</v>
      </c>
      <c r="G30" s="75">
        <v>32</v>
      </c>
      <c r="H30" s="75">
        <v>320</v>
      </c>
      <c r="I30" s="103"/>
      <c r="J30" s="103"/>
      <c r="K30" s="103"/>
      <c r="L30" s="103"/>
      <c r="M30" s="69">
        <v>0</v>
      </c>
      <c r="N30" s="69">
        <v>0</v>
      </c>
      <c r="O30" s="69">
        <v>0</v>
      </c>
      <c r="P30" s="85" t="s">
        <v>170</v>
      </c>
      <c r="Q30" s="82"/>
      <c r="R30" s="82"/>
      <c r="S30" s="82"/>
      <c r="T30" s="82"/>
      <c r="U30" s="83"/>
      <c r="V30" s="108">
        <f>SUM(U18:U30)</f>
        <v>0</v>
      </c>
      <c r="W30" s="219" t="s">
        <v>83</v>
      </c>
    </row>
    <row r="31" spans="1:23" ht="7.05" customHeight="1" x14ac:dyDescent="0.3">
      <c r="B31" s="583"/>
      <c r="C31" s="90"/>
      <c r="D31" s="90"/>
      <c r="E31" s="90"/>
      <c r="F31" s="90"/>
      <c r="G31" s="90"/>
      <c r="H31" s="90"/>
      <c r="I31" s="91"/>
      <c r="J31" s="91"/>
      <c r="K31" s="91"/>
      <c r="L31" s="91"/>
      <c r="M31" s="92"/>
      <c r="N31" s="92"/>
      <c r="O31" s="92"/>
      <c r="P31" s="90"/>
      <c r="Q31" s="93"/>
      <c r="R31" s="93"/>
      <c r="S31" s="93"/>
      <c r="T31" s="93"/>
      <c r="U31" s="94"/>
      <c r="W31" s="220"/>
    </row>
    <row r="32" spans="1:23" ht="15.6" customHeight="1" x14ac:dyDescent="0.3">
      <c r="A32" s="379"/>
      <c r="B32" s="583"/>
      <c r="C32" s="587" t="s">
        <v>262</v>
      </c>
      <c r="D32" s="577" t="s">
        <v>246</v>
      </c>
      <c r="E32" s="75" t="s">
        <v>157</v>
      </c>
      <c r="F32" s="75" t="s">
        <v>247</v>
      </c>
      <c r="G32" s="75">
        <v>1</v>
      </c>
      <c r="H32" s="75">
        <v>2</v>
      </c>
      <c r="I32" s="103"/>
      <c r="J32" s="103"/>
      <c r="K32" s="103"/>
      <c r="L32" s="104"/>
      <c r="M32" s="69">
        <v>20</v>
      </c>
      <c r="N32" s="69">
        <v>12</v>
      </c>
      <c r="O32" s="69">
        <v>1</v>
      </c>
      <c r="P32" s="85" t="s">
        <v>161</v>
      </c>
      <c r="Q32" s="82"/>
      <c r="R32" s="82"/>
      <c r="S32" s="82"/>
      <c r="T32" s="82"/>
      <c r="U32" s="83"/>
      <c r="W32" s="220"/>
    </row>
    <row r="33" spans="1:23" ht="15.6" customHeight="1" x14ac:dyDescent="0.3">
      <c r="A33" s="379"/>
      <c r="B33" s="583"/>
      <c r="C33" s="587"/>
      <c r="D33" s="578"/>
      <c r="E33" s="75" t="s">
        <v>162</v>
      </c>
      <c r="F33" s="75" t="s">
        <v>247</v>
      </c>
      <c r="G33" s="75">
        <v>2</v>
      </c>
      <c r="H33" s="75">
        <v>4</v>
      </c>
      <c r="I33" s="103"/>
      <c r="J33" s="103"/>
      <c r="K33" s="103"/>
      <c r="L33" s="104"/>
      <c r="M33" s="69">
        <v>10</v>
      </c>
      <c r="N33" s="69">
        <v>12</v>
      </c>
      <c r="O33" s="69">
        <v>1</v>
      </c>
      <c r="P33" s="85" t="s">
        <v>161</v>
      </c>
      <c r="Q33" s="82"/>
      <c r="R33" s="82"/>
      <c r="S33" s="82"/>
      <c r="T33" s="82"/>
      <c r="U33" s="83"/>
      <c r="W33" s="220"/>
    </row>
    <row r="34" spans="1:23" x14ac:dyDescent="0.3">
      <c r="A34" s="379"/>
      <c r="B34" s="583"/>
      <c r="C34" s="587"/>
      <c r="D34" s="579" t="s">
        <v>248</v>
      </c>
      <c r="E34" s="75" t="s">
        <v>249</v>
      </c>
      <c r="F34" s="75" t="s">
        <v>247</v>
      </c>
      <c r="G34" s="75">
        <v>2</v>
      </c>
      <c r="H34" s="75">
        <v>10</v>
      </c>
      <c r="I34" s="103"/>
      <c r="J34" s="103"/>
      <c r="K34" s="103"/>
      <c r="L34" s="103"/>
      <c r="M34" s="69">
        <v>10</v>
      </c>
      <c r="N34" s="69">
        <v>12</v>
      </c>
      <c r="O34" s="69">
        <v>1</v>
      </c>
      <c r="P34" s="85" t="s">
        <v>161</v>
      </c>
      <c r="Q34" s="82"/>
      <c r="R34" s="82"/>
      <c r="S34" s="82"/>
      <c r="T34" s="82"/>
      <c r="U34" s="83"/>
      <c r="W34" s="220"/>
    </row>
    <row r="35" spans="1:23" x14ac:dyDescent="0.3">
      <c r="A35" s="379"/>
      <c r="B35" s="583"/>
      <c r="C35" s="587"/>
      <c r="D35" s="580"/>
      <c r="E35" s="75" t="s">
        <v>250</v>
      </c>
      <c r="F35" s="75" t="s">
        <v>247</v>
      </c>
      <c r="G35" s="75">
        <v>4</v>
      </c>
      <c r="H35" s="75">
        <v>20</v>
      </c>
      <c r="I35" s="103"/>
      <c r="J35" s="103"/>
      <c r="K35" s="103"/>
      <c r="L35" s="103"/>
      <c r="M35" s="69">
        <v>10</v>
      </c>
      <c r="N35" s="69">
        <v>12</v>
      </c>
      <c r="O35" s="69">
        <v>3</v>
      </c>
      <c r="P35" s="85" t="s">
        <v>161</v>
      </c>
      <c r="Q35" s="82"/>
      <c r="R35" s="82"/>
      <c r="S35" s="82"/>
      <c r="T35" s="82"/>
      <c r="U35" s="83"/>
      <c r="W35" s="220"/>
    </row>
    <row r="36" spans="1:23" x14ac:dyDescent="0.3">
      <c r="A36" s="379"/>
      <c r="B36" s="583"/>
      <c r="C36" s="587"/>
      <c r="D36" s="580"/>
      <c r="E36" s="75" t="s">
        <v>251</v>
      </c>
      <c r="F36" s="75" t="s">
        <v>247</v>
      </c>
      <c r="G36" s="75">
        <v>8</v>
      </c>
      <c r="H36" s="75">
        <v>40</v>
      </c>
      <c r="I36" s="103"/>
      <c r="J36" s="103"/>
      <c r="K36" s="103"/>
      <c r="L36" s="103"/>
      <c r="M36" s="69">
        <v>2</v>
      </c>
      <c r="N36" s="69">
        <v>6</v>
      </c>
      <c r="O36" s="69">
        <v>3</v>
      </c>
      <c r="P36" s="85" t="s">
        <v>161</v>
      </c>
      <c r="Q36" s="82"/>
      <c r="R36" s="82"/>
      <c r="S36" s="82"/>
      <c r="T36" s="82"/>
      <c r="U36" s="83"/>
      <c r="W36" s="220"/>
    </row>
    <row r="37" spans="1:23" x14ac:dyDescent="0.3">
      <c r="A37" s="379"/>
      <c r="B37" s="583"/>
      <c r="C37" s="587"/>
      <c r="D37" s="580"/>
      <c r="E37" s="75" t="s">
        <v>252</v>
      </c>
      <c r="F37" s="75" t="s">
        <v>247</v>
      </c>
      <c r="G37" s="75">
        <v>16</v>
      </c>
      <c r="H37" s="75">
        <v>80</v>
      </c>
      <c r="I37" s="103"/>
      <c r="J37" s="103"/>
      <c r="K37" s="103"/>
      <c r="L37" s="103"/>
      <c r="M37" s="69">
        <v>1</v>
      </c>
      <c r="N37" s="69">
        <v>6</v>
      </c>
      <c r="O37" s="69">
        <v>5</v>
      </c>
      <c r="P37" s="85" t="s">
        <v>161</v>
      </c>
      <c r="Q37" s="82"/>
      <c r="R37" s="82"/>
      <c r="S37" s="82"/>
      <c r="T37" s="82"/>
      <c r="U37" s="83"/>
      <c r="W37" s="220"/>
    </row>
    <row r="38" spans="1:23" x14ac:dyDescent="0.3">
      <c r="A38" s="379"/>
      <c r="B38" s="583"/>
      <c r="C38" s="587"/>
      <c r="D38" s="580"/>
      <c r="E38" s="75" t="s">
        <v>253</v>
      </c>
      <c r="F38" s="75" t="s">
        <v>247</v>
      </c>
      <c r="G38" s="75">
        <v>32</v>
      </c>
      <c r="H38" s="75">
        <v>160</v>
      </c>
      <c r="I38" s="103"/>
      <c r="J38" s="103"/>
      <c r="K38" s="103"/>
      <c r="L38" s="103"/>
      <c r="M38" s="69">
        <v>1</v>
      </c>
      <c r="N38" s="69">
        <v>6</v>
      </c>
      <c r="O38" s="69">
        <v>5</v>
      </c>
      <c r="P38" s="85" t="s">
        <v>161</v>
      </c>
      <c r="Q38" s="82"/>
      <c r="R38" s="82"/>
      <c r="S38" s="82"/>
      <c r="T38" s="82"/>
      <c r="U38" s="83"/>
      <c r="W38" s="220"/>
    </row>
    <row r="39" spans="1:23" x14ac:dyDescent="0.3">
      <c r="A39" s="379"/>
      <c r="B39" s="583"/>
      <c r="C39" s="587"/>
      <c r="D39" s="581"/>
      <c r="E39" s="75" t="s">
        <v>254</v>
      </c>
      <c r="F39" s="75" t="s">
        <v>247</v>
      </c>
      <c r="G39" s="75">
        <v>64</v>
      </c>
      <c r="H39" s="75">
        <v>320</v>
      </c>
      <c r="I39" s="103"/>
      <c r="J39" s="103"/>
      <c r="K39" s="103"/>
      <c r="L39" s="103"/>
      <c r="M39" s="69">
        <v>1</v>
      </c>
      <c r="N39" s="69">
        <v>3</v>
      </c>
      <c r="O39" s="69">
        <v>5</v>
      </c>
      <c r="P39" s="85" t="s">
        <v>161</v>
      </c>
      <c r="Q39" s="82"/>
      <c r="R39" s="82"/>
      <c r="S39" s="82"/>
      <c r="T39" s="82"/>
      <c r="U39" s="83"/>
      <c r="W39" s="220"/>
    </row>
    <row r="40" spans="1:23" ht="14.7" customHeight="1" x14ac:dyDescent="0.3">
      <c r="A40" s="379"/>
      <c r="B40" s="583"/>
      <c r="C40" s="587"/>
      <c r="D40" s="579" t="s">
        <v>255</v>
      </c>
      <c r="E40" s="75" t="s">
        <v>256</v>
      </c>
      <c r="F40" s="75" t="s">
        <v>247</v>
      </c>
      <c r="G40" s="75">
        <v>2</v>
      </c>
      <c r="H40" s="75">
        <v>20</v>
      </c>
      <c r="I40" s="103"/>
      <c r="J40" s="103"/>
      <c r="K40" s="103"/>
      <c r="L40" s="103"/>
      <c r="M40" s="69">
        <v>1</v>
      </c>
      <c r="N40" s="69">
        <v>3</v>
      </c>
      <c r="O40" s="69">
        <v>10</v>
      </c>
      <c r="P40" s="85" t="s">
        <v>161</v>
      </c>
      <c r="Q40" s="82"/>
      <c r="R40" s="82"/>
      <c r="S40" s="82"/>
      <c r="T40" s="82"/>
      <c r="U40" s="83"/>
      <c r="W40" s="220"/>
    </row>
    <row r="41" spans="1:23" x14ac:dyDescent="0.3">
      <c r="A41" s="379"/>
      <c r="B41" s="583"/>
      <c r="C41" s="587"/>
      <c r="D41" s="580"/>
      <c r="E41" s="75" t="s">
        <v>257</v>
      </c>
      <c r="F41" s="75" t="s">
        <v>247</v>
      </c>
      <c r="G41" s="75">
        <v>4</v>
      </c>
      <c r="H41" s="75">
        <v>40</v>
      </c>
      <c r="I41" s="103"/>
      <c r="J41" s="103"/>
      <c r="K41" s="103"/>
      <c r="L41" s="103"/>
      <c r="M41" s="69">
        <v>1</v>
      </c>
      <c r="N41" s="69">
        <v>3</v>
      </c>
      <c r="O41" s="69">
        <v>10</v>
      </c>
      <c r="P41" s="85" t="s">
        <v>161</v>
      </c>
      <c r="Q41" s="82"/>
      <c r="R41" s="82"/>
      <c r="S41" s="82"/>
      <c r="T41" s="82"/>
      <c r="U41" s="83"/>
      <c r="W41" s="220"/>
    </row>
    <row r="42" spans="1:23" x14ac:dyDescent="0.3">
      <c r="A42" s="379"/>
      <c r="B42" s="583"/>
      <c r="C42" s="587"/>
      <c r="D42" s="580"/>
      <c r="E42" s="75" t="s">
        <v>258</v>
      </c>
      <c r="F42" s="75" t="s">
        <v>247</v>
      </c>
      <c r="G42" s="75">
        <v>8</v>
      </c>
      <c r="H42" s="75">
        <v>80</v>
      </c>
      <c r="I42" s="103"/>
      <c r="J42" s="103"/>
      <c r="K42" s="103"/>
      <c r="L42" s="103"/>
      <c r="M42" s="69">
        <v>1</v>
      </c>
      <c r="N42" s="69">
        <v>3</v>
      </c>
      <c r="O42" s="69">
        <v>10</v>
      </c>
      <c r="P42" s="85" t="s">
        <v>161</v>
      </c>
      <c r="Q42" s="82"/>
      <c r="R42" s="82"/>
      <c r="S42" s="82"/>
      <c r="T42" s="82"/>
      <c r="U42" s="83"/>
      <c r="W42" s="220"/>
    </row>
    <row r="43" spans="1:23" x14ac:dyDescent="0.3">
      <c r="A43" s="379"/>
      <c r="B43" s="583"/>
      <c r="C43" s="587"/>
      <c r="D43" s="580"/>
      <c r="E43" s="75" t="s">
        <v>259</v>
      </c>
      <c r="F43" s="75" t="s">
        <v>247</v>
      </c>
      <c r="G43" s="75">
        <v>16</v>
      </c>
      <c r="H43" s="75">
        <v>160</v>
      </c>
      <c r="I43" s="103"/>
      <c r="J43" s="103"/>
      <c r="K43" s="103"/>
      <c r="L43" s="103"/>
      <c r="M43" s="69">
        <v>0</v>
      </c>
      <c r="N43" s="69">
        <v>0</v>
      </c>
      <c r="O43" s="69">
        <v>0</v>
      </c>
      <c r="P43" s="85" t="s">
        <v>170</v>
      </c>
      <c r="Q43" s="82"/>
      <c r="R43" s="82"/>
      <c r="S43" s="82"/>
      <c r="T43" s="82"/>
      <c r="U43" s="83"/>
      <c r="W43" s="220"/>
    </row>
    <row r="44" spans="1:23" ht="15" thickBot="1" x14ac:dyDescent="0.35">
      <c r="A44" s="379"/>
      <c r="B44" s="584"/>
      <c r="C44" s="588"/>
      <c r="D44" s="585"/>
      <c r="E44" s="81" t="s">
        <v>260</v>
      </c>
      <c r="F44" s="81" t="s">
        <v>247</v>
      </c>
      <c r="G44" s="81">
        <v>32</v>
      </c>
      <c r="H44" s="81">
        <v>320</v>
      </c>
      <c r="I44" s="105"/>
      <c r="J44" s="105"/>
      <c r="K44" s="105"/>
      <c r="L44" s="105"/>
      <c r="M44" s="73">
        <v>0</v>
      </c>
      <c r="N44" s="73">
        <v>0</v>
      </c>
      <c r="O44" s="73">
        <v>0</v>
      </c>
      <c r="P44" s="86" t="s">
        <v>170</v>
      </c>
      <c r="Q44" s="84"/>
      <c r="R44" s="84"/>
      <c r="S44" s="84"/>
      <c r="T44" s="84"/>
      <c r="U44" s="84"/>
      <c r="V44" s="107">
        <f>SUM(U32:U44)</f>
        <v>0</v>
      </c>
      <c r="W44" s="219" t="s">
        <v>86</v>
      </c>
    </row>
    <row r="45" spans="1:23" ht="15" thickTop="1" x14ac:dyDescent="0.3">
      <c r="A45" s="379"/>
      <c r="B45" s="423"/>
      <c r="C45" s="423"/>
      <c r="D45" s="423"/>
      <c r="E45" s="423"/>
      <c r="F45" s="379"/>
      <c r="G45" s="379"/>
      <c r="H45" s="379"/>
      <c r="I45" s="379"/>
      <c r="J45" s="379"/>
      <c r="K45" s="379"/>
      <c r="L45" s="379"/>
      <c r="M45" s="379"/>
      <c r="N45" s="379"/>
      <c r="O45" s="379"/>
      <c r="P45" s="379"/>
      <c r="Q45" s="379"/>
      <c r="R45" s="379"/>
      <c r="S45" s="379"/>
      <c r="T45" s="379"/>
      <c r="U45" s="70"/>
      <c r="W45" s="220"/>
    </row>
    <row r="46" spans="1:23" x14ac:dyDescent="0.3">
      <c r="A46" s="379"/>
      <c r="B46" s="423"/>
      <c r="C46" s="423"/>
      <c r="D46" s="423"/>
      <c r="E46" s="423"/>
      <c r="F46" s="379"/>
      <c r="G46" s="379"/>
      <c r="H46" s="379"/>
      <c r="I46" s="379"/>
      <c r="J46" s="379"/>
      <c r="K46" s="379"/>
      <c r="L46" s="379"/>
      <c r="M46" s="379"/>
      <c r="N46" s="379"/>
      <c r="O46" s="379"/>
      <c r="P46" s="379"/>
      <c r="Q46" s="379"/>
      <c r="R46" s="379"/>
      <c r="S46" s="379"/>
      <c r="T46" s="379"/>
      <c r="U46" s="379"/>
      <c r="V46" s="106">
        <f>V44+V30+V16</f>
        <v>0</v>
      </c>
      <c r="W46" s="219" t="s">
        <v>25</v>
      </c>
    </row>
    <row r="47" spans="1:23" x14ac:dyDescent="0.3">
      <c r="D47" s="455"/>
      <c r="E47" s="455"/>
    </row>
    <row r="48" spans="1:23" x14ac:dyDescent="0.3">
      <c r="D48" s="455"/>
      <c r="E48" s="455"/>
    </row>
    <row r="49" spans="4:13" x14ac:dyDescent="0.3">
      <c r="D49" s="455"/>
      <c r="E49" s="455"/>
    </row>
    <row r="51" spans="4:13" x14ac:dyDescent="0.3">
      <c r="D51" s="444"/>
      <c r="E51" s="444"/>
      <c r="F51" s="444"/>
      <c r="G51" s="444"/>
      <c r="H51" s="444"/>
      <c r="I51" s="444"/>
      <c r="J51" s="444"/>
      <c r="K51" s="444"/>
      <c r="L51" s="444"/>
      <c r="M51" s="444"/>
    </row>
    <row r="52" spans="4:13" ht="14.7" customHeight="1" x14ac:dyDescent="0.3">
      <c r="D52" s="445"/>
      <c r="E52" s="573"/>
      <c r="F52" s="573"/>
      <c r="G52" s="573"/>
      <c r="H52" s="573"/>
      <c r="I52" s="573"/>
      <c r="J52" s="573"/>
      <c r="K52" s="573"/>
      <c r="L52" s="573"/>
      <c r="M52" s="573"/>
    </row>
    <row r="53" spans="4:13" x14ac:dyDescent="0.3">
      <c r="D53" s="444"/>
      <c r="E53" s="573"/>
      <c r="F53" s="573"/>
      <c r="G53" s="573"/>
      <c r="H53" s="573"/>
      <c r="I53" s="573"/>
      <c r="J53" s="573"/>
      <c r="K53" s="573"/>
      <c r="L53" s="573"/>
      <c r="M53" s="573"/>
    </row>
    <row r="54" spans="4:13" x14ac:dyDescent="0.3">
      <c r="D54" s="444"/>
      <c r="E54" s="444"/>
      <c r="F54" s="444"/>
      <c r="G54" s="444"/>
      <c r="H54" s="444"/>
      <c r="I54" s="444"/>
      <c r="J54" s="444"/>
      <c r="K54" s="444"/>
      <c r="L54" s="444"/>
      <c r="M54" s="444"/>
    </row>
  </sheetData>
  <mergeCells count="19">
    <mergeCell ref="C32:C44"/>
    <mergeCell ref="D26:D30"/>
    <mergeCell ref="D32:D33"/>
    <mergeCell ref="D47:E47"/>
    <mergeCell ref="D48:E48"/>
    <mergeCell ref="D49:E49"/>
    <mergeCell ref="E52:M53"/>
    <mergeCell ref="B2:U2"/>
    <mergeCell ref="D3:E3"/>
    <mergeCell ref="D4:D5"/>
    <mergeCell ref="D6:D11"/>
    <mergeCell ref="D12:D16"/>
    <mergeCell ref="B4:B44"/>
    <mergeCell ref="D34:D39"/>
    <mergeCell ref="D40:D44"/>
    <mergeCell ref="D18:D19"/>
    <mergeCell ref="D20:D25"/>
    <mergeCell ref="C4:C16"/>
    <mergeCell ref="C18:C30"/>
  </mergeCells>
  <phoneticPr fontId="7" type="noConversion"/>
  <pageMargins left="0.25" right="0.25" top="0.75" bottom="0.75" header="0.3" footer="0.3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R31"/>
  <sheetViews>
    <sheetView topLeftCell="D1" workbookViewId="0">
      <pane ySplit="3" topLeftCell="A4" activePane="bottomLeft" state="frozen"/>
      <selection pane="bottomLeft" activeCell="B1" sqref="B1:P22"/>
    </sheetView>
  </sheetViews>
  <sheetFormatPr defaultRowHeight="14.4" x14ac:dyDescent="0.3"/>
  <cols>
    <col min="1" max="1" width="3.44140625" customWidth="1"/>
    <col min="2" max="2" width="12" customWidth="1"/>
    <col min="3" max="3" width="27.44140625" customWidth="1"/>
    <col min="4" max="4" width="9.109375" customWidth="1"/>
    <col min="5" max="5" width="13" customWidth="1"/>
    <col min="6" max="6" width="12.5546875" customWidth="1"/>
    <col min="7" max="7" width="13.109375" customWidth="1"/>
    <col min="8" max="9" width="9.88671875" customWidth="1"/>
    <col min="10" max="10" width="13.109375" customWidth="1"/>
    <col min="11" max="11" width="11.109375" bestFit="1" customWidth="1"/>
    <col min="12" max="12" width="12.5546875" customWidth="1"/>
    <col min="13" max="15" width="11.5546875" customWidth="1"/>
    <col min="16" max="16" width="14.21875" customWidth="1"/>
    <col min="17" max="17" width="16.44140625" customWidth="1"/>
    <col min="18" max="18" width="17.44140625" customWidth="1"/>
  </cols>
  <sheetData>
    <row r="1" spans="1:16" ht="15" thickBot="1" x14ac:dyDescent="0.35"/>
    <row r="2" spans="1:16" ht="18" thickTop="1" x14ac:dyDescent="0.3">
      <c r="B2" s="452" t="s">
        <v>263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592"/>
      <c r="P2" s="454"/>
    </row>
    <row r="3" spans="1:16" ht="43.8" thickBot="1" x14ac:dyDescent="0.35">
      <c r="A3" s="379"/>
      <c r="B3" s="171" t="s">
        <v>1</v>
      </c>
      <c r="C3" s="593" t="s">
        <v>28</v>
      </c>
      <c r="D3" s="593"/>
      <c r="E3" s="426" t="s">
        <v>264</v>
      </c>
      <c r="F3" s="426" t="s">
        <v>265</v>
      </c>
      <c r="G3" s="426" t="s">
        <v>266</v>
      </c>
      <c r="H3" s="426" t="s">
        <v>267</v>
      </c>
      <c r="I3" s="426" t="s">
        <v>268</v>
      </c>
      <c r="J3" s="426" t="s">
        <v>269</v>
      </c>
      <c r="K3" s="426" t="s">
        <v>270</v>
      </c>
      <c r="L3" s="172" t="s">
        <v>271</v>
      </c>
      <c r="M3" s="173" t="s">
        <v>272</v>
      </c>
      <c r="N3" s="173" t="s">
        <v>3</v>
      </c>
      <c r="O3" s="172" t="s">
        <v>239</v>
      </c>
      <c r="P3" s="174" t="s">
        <v>243</v>
      </c>
    </row>
    <row r="4" spans="1:16" ht="15" thickTop="1" x14ac:dyDescent="0.3">
      <c r="A4" s="379"/>
      <c r="B4" s="589" t="s">
        <v>273</v>
      </c>
      <c r="C4" s="594" t="s">
        <v>274</v>
      </c>
      <c r="D4" s="166" t="s">
        <v>157</v>
      </c>
      <c r="E4" s="167">
        <v>1</v>
      </c>
      <c r="F4" s="168">
        <v>0.999</v>
      </c>
      <c r="G4" s="425" t="s">
        <v>275</v>
      </c>
      <c r="H4" s="425" t="s">
        <v>275</v>
      </c>
      <c r="I4" s="169">
        <v>0.4</v>
      </c>
      <c r="J4" s="170" t="s">
        <v>161</v>
      </c>
      <c r="K4" s="169">
        <v>256</v>
      </c>
      <c r="L4" s="177"/>
      <c r="M4" s="76">
        <v>2</v>
      </c>
      <c r="N4" s="76">
        <v>36</v>
      </c>
      <c r="O4" s="248"/>
      <c r="P4" s="175"/>
    </row>
    <row r="5" spans="1:16" x14ac:dyDescent="0.3">
      <c r="A5" s="379"/>
      <c r="B5" s="590"/>
      <c r="C5" s="595"/>
      <c r="D5" s="56" t="s">
        <v>162</v>
      </c>
      <c r="E5" s="154">
        <v>1</v>
      </c>
      <c r="F5" s="155">
        <v>0.999</v>
      </c>
      <c r="G5" s="85" t="s">
        <v>275</v>
      </c>
      <c r="H5" s="85" t="s">
        <v>275</v>
      </c>
      <c r="I5" s="156">
        <v>1</v>
      </c>
      <c r="J5" s="153" t="s">
        <v>161</v>
      </c>
      <c r="K5" s="157">
        <v>1000</v>
      </c>
      <c r="L5" s="178"/>
      <c r="M5" s="69">
        <v>2</v>
      </c>
      <c r="N5" s="69">
        <v>36</v>
      </c>
      <c r="O5" s="248"/>
      <c r="P5" s="175"/>
    </row>
    <row r="6" spans="1:16" x14ac:dyDescent="0.3">
      <c r="A6" s="379"/>
      <c r="B6" s="590"/>
      <c r="C6" s="595"/>
      <c r="D6" s="56" t="s">
        <v>163</v>
      </c>
      <c r="E6" s="154">
        <v>1</v>
      </c>
      <c r="F6" s="155">
        <v>0.999</v>
      </c>
      <c r="G6" s="85" t="s">
        <v>275</v>
      </c>
      <c r="H6" s="85" t="s">
        <v>275</v>
      </c>
      <c r="I6" s="156">
        <v>2.5</v>
      </c>
      <c r="J6" s="153" t="s">
        <v>276</v>
      </c>
      <c r="K6" s="157">
        <v>2000</v>
      </c>
      <c r="L6" s="178"/>
      <c r="M6" s="69">
        <v>3</v>
      </c>
      <c r="N6" s="69">
        <v>36</v>
      </c>
      <c r="O6" s="248"/>
      <c r="P6" s="175"/>
    </row>
    <row r="7" spans="1:16" x14ac:dyDescent="0.3">
      <c r="A7" s="379"/>
      <c r="B7" s="590"/>
      <c r="C7" s="595"/>
      <c r="D7" s="56" t="s">
        <v>164</v>
      </c>
      <c r="E7" s="154">
        <v>1</v>
      </c>
      <c r="F7" s="155">
        <v>0.999</v>
      </c>
      <c r="G7" s="85" t="s">
        <v>275</v>
      </c>
      <c r="H7" s="85" t="s">
        <v>275</v>
      </c>
      <c r="I7" s="156">
        <v>6</v>
      </c>
      <c r="J7" s="153" t="s">
        <v>276</v>
      </c>
      <c r="K7" s="157">
        <v>5000</v>
      </c>
      <c r="L7" s="178"/>
      <c r="M7" s="69">
        <v>3</v>
      </c>
      <c r="N7" s="69">
        <v>24</v>
      </c>
      <c r="O7" s="248"/>
      <c r="P7" s="175"/>
    </row>
    <row r="8" spans="1:16" x14ac:dyDescent="0.3">
      <c r="A8" s="379"/>
      <c r="B8" s="590"/>
      <c r="C8" s="595"/>
      <c r="D8" s="56" t="s">
        <v>165</v>
      </c>
      <c r="E8" s="154">
        <v>1</v>
      </c>
      <c r="F8" s="155">
        <v>0.999</v>
      </c>
      <c r="G8" s="85" t="s">
        <v>275</v>
      </c>
      <c r="H8" s="85" t="s">
        <v>275</v>
      </c>
      <c r="I8" s="156">
        <v>13</v>
      </c>
      <c r="J8" s="153" t="s">
        <v>276</v>
      </c>
      <c r="K8" s="157">
        <v>10000</v>
      </c>
      <c r="L8" s="178"/>
      <c r="M8" s="69">
        <v>3</v>
      </c>
      <c r="N8" s="69">
        <v>24</v>
      </c>
      <c r="O8" s="248"/>
      <c r="P8" s="175"/>
    </row>
    <row r="9" spans="1:16" x14ac:dyDescent="0.3">
      <c r="A9" s="379"/>
      <c r="B9" s="590"/>
      <c r="C9" s="595"/>
      <c r="D9" s="56" t="s">
        <v>167</v>
      </c>
      <c r="E9" s="154">
        <v>1</v>
      </c>
      <c r="F9" s="155">
        <v>0.999</v>
      </c>
      <c r="G9" s="85" t="s">
        <v>275</v>
      </c>
      <c r="H9" s="85" t="s">
        <v>275</v>
      </c>
      <c r="I9" s="156">
        <v>26</v>
      </c>
      <c r="J9" s="153" t="s">
        <v>277</v>
      </c>
      <c r="K9" s="157">
        <v>15000</v>
      </c>
      <c r="L9" s="178"/>
      <c r="M9" s="69">
        <v>3</v>
      </c>
      <c r="N9" s="69">
        <v>24</v>
      </c>
      <c r="O9" s="248"/>
      <c r="P9" s="175"/>
    </row>
    <row r="10" spans="1:16" x14ac:dyDescent="0.3">
      <c r="A10" s="379"/>
      <c r="B10" s="590"/>
      <c r="C10" s="595"/>
      <c r="D10" s="56" t="s">
        <v>168</v>
      </c>
      <c r="E10" s="154">
        <v>1</v>
      </c>
      <c r="F10" s="155">
        <v>0.999</v>
      </c>
      <c r="G10" s="85" t="s">
        <v>275</v>
      </c>
      <c r="H10" s="85" t="s">
        <v>275</v>
      </c>
      <c r="I10" s="156">
        <v>53</v>
      </c>
      <c r="J10" s="153" t="s">
        <v>278</v>
      </c>
      <c r="K10" s="157">
        <v>20000</v>
      </c>
      <c r="L10" s="178"/>
      <c r="M10" s="69">
        <v>3</v>
      </c>
      <c r="N10" s="69">
        <v>24</v>
      </c>
      <c r="O10" s="248"/>
      <c r="P10" s="175"/>
    </row>
    <row r="11" spans="1:16" x14ac:dyDescent="0.3">
      <c r="A11" s="379"/>
      <c r="B11" s="590"/>
      <c r="C11" s="595" t="s">
        <v>279</v>
      </c>
      <c r="D11" s="56" t="s">
        <v>172</v>
      </c>
      <c r="E11" s="154">
        <v>2</v>
      </c>
      <c r="F11" s="155">
        <v>0.99950000000000006</v>
      </c>
      <c r="G11" s="85" t="s">
        <v>275</v>
      </c>
      <c r="H11" s="85" t="s">
        <v>275</v>
      </c>
      <c r="I11" s="156">
        <v>0.4</v>
      </c>
      <c r="J11" s="153" t="s">
        <v>161</v>
      </c>
      <c r="K11" s="156">
        <v>256</v>
      </c>
      <c r="L11" s="178"/>
      <c r="M11" s="69">
        <v>3</v>
      </c>
      <c r="N11" s="69">
        <v>24</v>
      </c>
      <c r="O11" s="248"/>
      <c r="P11" s="175"/>
    </row>
    <row r="12" spans="1:16" x14ac:dyDescent="0.3">
      <c r="A12" s="379"/>
      <c r="B12" s="590"/>
      <c r="C12" s="595"/>
      <c r="D12" s="56" t="s">
        <v>174</v>
      </c>
      <c r="E12" s="154">
        <v>2</v>
      </c>
      <c r="F12" s="155">
        <v>0.99950000000000006</v>
      </c>
      <c r="G12" s="85" t="s">
        <v>275</v>
      </c>
      <c r="H12" s="85" t="s">
        <v>275</v>
      </c>
      <c r="I12" s="156">
        <v>1</v>
      </c>
      <c r="J12" s="153" t="s">
        <v>161</v>
      </c>
      <c r="K12" s="157">
        <v>1000</v>
      </c>
      <c r="L12" s="178"/>
      <c r="M12" s="69">
        <v>3</v>
      </c>
      <c r="N12" s="69">
        <v>24</v>
      </c>
      <c r="O12" s="248"/>
      <c r="P12" s="175"/>
    </row>
    <row r="13" spans="1:16" x14ac:dyDescent="0.3">
      <c r="A13" s="379"/>
      <c r="B13" s="590"/>
      <c r="C13" s="595"/>
      <c r="D13" s="56" t="s">
        <v>175</v>
      </c>
      <c r="E13" s="154">
        <v>2</v>
      </c>
      <c r="F13" s="155">
        <v>0.99950000000000006</v>
      </c>
      <c r="G13" s="85" t="s">
        <v>275</v>
      </c>
      <c r="H13" s="85" t="s">
        <v>275</v>
      </c>
      <c r="I13" s="156">
        <v>2.5</v>
      </c>
      <c r="J13" s="153" t="s">
        <v>276</v>
      </c>
      <c r="K13" s="157">
        <v>2000</v>
      </c>
      <c r="L13" s="178"/>
      <c r="M13" s="69">
        <v>3</v>
      </c>
      <c r="N13" s="69">
        <v>24</v>
      </c>
      <c r="O13" s="248"/>
      <c r="P13" s="175"/>
    </row>
    <row r="14" spans="1:16" x14ac:dyDescent="0.3">
      <c r="A14" s="379"/>
      <c r="B14" s="590"/>
      <c r="C14" s="595"/>
      <c r="D14" s="56" t="s">
        <v>176</v>
      </c>
      <c r="E14" s="154">
        <v>2</v>
      </c>
      <c r="F14" s="155">
        <v>0.99950000000000006</v>
      </c>
      <c r="G14" s="85" t="s">
        <v>275</v>
      </c>
      <c r="H14" s="85" t="s">
        <v>275</v>
      </c>
      <c r="I14" s="156">
        <v>6</v>
      </c>
      <c r="J14" s="153" t="s">
        <v>276</v>
      </c>
      <c r="K14" s="157">
        <v>5000</v>
      </c>
      <c r="L14" s="178"/>
      <c r="M14" s="69">
        <v>3</v>
      </c>
      <c r="N14" s="69">
        <v>12</v>
      </c>
      <c r="O14" s="248"/>
      <c r="P14" s="175"/>
    </row>
    <row r="15" spans="1:16" x14ac:dyDescent="0.3">
      <c r="A15" s="379"/>
      <c r="B15" s="590"/>
      <c r="C15" s="595"/>
      <c r="D15" s="56" t="s">
        <v>177</v>
      </c>
      <c r="E15" s="154">
        <v>2</v>
      </c>
      <c r="F15" s="155">
        <v>0.99950000000000006</v>
      </c>
      <c r="G15" s="85" t="s">
        <v>275</v>
      </c>
      <c r="H15" s="85" t="s">
        <v>275</v>
      </c>
      <c r="I15" s="156">
        <v>13</v>
      </c>
      <c r="J15" s="153" t="s">
        <v>276</v>
      </c>
      <c r="K15" s="157">
        <v>10000</v>
      </c>
      <c r="L15" s="178"/>
      <c r="M15" s="69">
        <v>3</v>
      </c>
      <c r="N15" s="69">
        <v>12</v>
      </c>
      <c r="O15" s="248"/>
      <c r="P15" s="175"/>
    </row>
    <row r="16" spans="1:16" x14ac:dyDescent="0.3">
      <c r="A16" s="379"/>
      <c r="B16" s="590"/>
      <c r="C16" s="595"/>
      <c r="D16" s="56" t="s">
        <v>178</v>
      </c>
      <c r="E16" s="154">
        <v>2</v>
      </c>
      <c r="F16" s="155">
        <v>0.99950000000000006</v>
      </c>
      <c r="G16" s="85" t="s">
        <v>275</v>
      </c>
      <c r="H16" s="85" t="s">
        <v>275</v>
      </c>
      <c r="I16" s="156">
        <v>26</v>
      </c>
      <c r="J16" s="153" t="s">
        <v>277</v>
      </c>
      <c r="K16" s="157">
        <v>15000</v>
      </c>
      <c r="L16" s="178"/>
      <c r="M16" s="69">
        <v>3</v>
      </c>
      <c r="N16" s="69">
        <v>12</v>
      </c>
      <c r="O16" s="248"/>
      <c r="P16" s="175"/>
    </row>
    <row r="17" spans="1:18" x14ac:dyDescent="0.3">
      <c r="A17" s="379"/>
      <c r="B17" s="590"/>
      <c r="C17" s="595"/>
      <c r="D17" s="56" t="s">
        <v>179</v>
      </c>
      <c r="E17" s="154">
        <v>2</v>
      </c>
      <c r="F17" s="155">
        <v>0.99950000000000006</v>
      </c>
      <c r="G17" s="85" t="s">
        <v>275</v>
      </c>
      <c r="H17" s="85" t="s">
        <v>275</v>
      </c>
      <c r="I17" s="156">
        <v>53</v>
      </c>
      <c r="J17" s="153" t="s">
        <v>278</v>
      </c>
      <c r="K17" s="157">
        <v>20000</v>
      </c>
      <c r="L17" s="178"/>
      <c r="M17" s="69">
        <v>3</v>
      </c>
      <c r="N17" s="69">
        <v>12</v>
      </c>
      <c r="O17" s="248"/>
      <c r="P17" s="175"/>
    </row>
    <row r="18" spans="1:18" x14ac:dyDescent="0.3">
      <c r="A18" s="379"/>
      <c r="B18" s="590"/>
      <c r="C18" s="595" t="s">
        <v>24</v>
      </c>
      <c r="D18" s="56" t="s">
        <v>197</v>
      </c>
      <c r="E18" s="154">
        <v>2</v>
      </c>
      <c r="F18" s="155">
        <v>0.99990000000000001</v>
      </c>
      <c r="G18" s="85" t="s">
        <v>159</v>
      </c>
      <c r="H18" s="85" t="s">
        <v>159</v>
      </c>
      <c r="I18" s="156">
        <v>6</v>
      </c>
      <c r="J18" s="153" t="s">
        <v>276</v>
      </c>
      <c r="K18" s="157">
        <v>7500</v>
      </c>
      <c r="L18" s="178"/>
      <c r="M18" s="67">
        <v>1</v>
      </c>
      <c r="N18" s="69">
        <v>12</v>
      </c>
      <c r="O18" s="248"/>
      <c r="P18" s="175"/>
    </row>
    <row r="19" spans="1:18" x14ac:dyDescent="0.3">
      <c r="A19" s="379"/>
      <c r="B19" s="590"/>
      <c r="C19" s="595"/>
      <c r="D19" s="56" t="s">
        <v>198</v>
      </c>
      <c r="E19" s="154">
        <v>2</v>
      </c>
      <c r="F19" s="155">
        <v>0.99990000000000001</v>
      </c>
      <c r="G19" s="85" t="s">
        <v>159</v>
      </c>
      <c r="H19" s="85" t="s">
        <v>159</v>
      </c>
      <c r="I19" s="156">
        <v>13</v>
      </c>
      <c r="J19" s="153" t="s">
        <v>277</v>
      </c>
      <c r="K19" s="157">
        <v>15000</v>
      </c>
      <c r="L19" s="178"/>
      <c r="M19" s="67">
        <v>1</v>
      </c>
      <c r="N19" s="69">
        <v>12</v>
      </c>
      <c r="O19" s="248"/>
      <c r="P19" s="175"/>
    </row>
    <row r="20" spans="1:18" x14ac:dyDescent="0.3">
      <c r="A20" s="379"/>
      <c r="B20" s="590"/>
      <c r="C20" s="595"/>
      <c r="D20" s="56" t="s">
        <v>199</v>
      </c>
      <c r="E20" s="154">
        <v>2</v>
      </c>
      <c r="F20" s="155">
        <v>0.99990000000000001</v>
      </c>
      <c r="G20" s="85" t="s">
        <v>159</v>
      </c>
      <c r="H20" s="85" t="s">
        <v>159</v>
      </c>
      <c r="I20" s="156">
        <v>26</v>
      </c>
      <c r="J20" s="153" t="s">
        <v>277</v>
      </c>
      <c r="K20" s="157">
        <v>30000</v>
      </c>
      <c r="L20" s="178"/>
      <c r="M20" s="67">
        <v>1</v>
      </c>
      <c r="N20" s="69">
        <v>12</v>
      </c>
      <c r="O20" s="248"/>
      <c r="P20" s="175"/>
    </row>
    <row r="21" spans="1:18" x14ac:dyDescent="0.3">
      <c r="A21" s="379"/>
      <c r="B21" s="590"/>
      <c r="C21" s="595"/>
      <c r="D21" s="56" t="s">
        <v>200</v>
      </c>
      <c r="E21" s="154">
        <v>2</v>
      </c>
      <c r="F21" s="155">
        <v>0.99990000000000001</v>
      </c>
      <c r="G21" s="85" t="s">
        <v>159</v>
      </c>
      <c r="H21" s="85" t="s">
        <v>159</v>
      </c>
      <c r="I21" s="156">
        <v>53</v>
      </c>
      <c r="J21" s="153" t="s">
        <v>278</v>
      </c>
      <c r="K21" s="157">
        <v>40000</v>
      </c>
      <c r="L21" s="178"/>
      <c r="M21" s="67">
        <v>1</v>
      </c>
      <c r="N21" s="69">
        <v>6</v>
      </c>
      <c r="O21" s="248"/>
      <c r="P21" s="175"/>
    </row>
    <row r="22" spans="1:18" ht="15" thickBot="1" x14ac:dyDescent="0.35">
      <c r="A22" s="379"/>
      <c r="B22" s="591"/>
      <c r="C22" s="596"/>
      <c r="D22" s="58" t="s">
        <v>201</v>
      </c>
      <c r="E22" s="159">
        <v>2</v>
      </c>
      <c r="F22" s="160">
        <v>0.99990000000000001</v>
      </c>
      <c r="G22" s="161" t="s">
        <v>159</v>
      </c>
      <c r="H22" s="161" t="s">
        <v>159</v>
      </c>
      <c r="I22" s="162">
        <v>120</v>
      </c>
      <c r="J22" s="163" t="s">
        <v>278</v>
      </c>
      <c r="K22" s="164">
        <v>40000</v>
      </c>
      <c r="L22" s="179"/>
      <c r="M22" s="165">
        <v>1</v>
      </c>
      <c r="N22" s="73">
        <v>6</v>
      </c>
      <c r="O22" s="249"/>
      <c r="P22" s="176"/>
    </row>
    <row r="23" spans="1:18" ht="15" thickTop="1" x14ac:dyDescent="0.3">
      <c r="A23" s="379"/>
      <c r="B23" s="379"/>
      <c r="C23" s="379"/>
      <c r="D23" s="152"/>
      <c r="E23" s="152"/>
      <c r="F23" s="152"/>
      <c r="G23" s="152"/>
      <c r="H23" s="152"/>
      <c r="I23" s="152"/>
      <c r="J23" s="152"/>
      <c r="K23" s="152"/>
      <c r="L23" s="152"/>
      <c r="M23" s="379"/>
      <c r="N23" s="379"/>
      <c r="O23" s="379"/>
      <c r="P23" s="70"/>
    </row>
    <row r="24" spans="1:18" x14ac:dyDescent="0.3">
      <c r="A24" s="379"/>
      <c r="B24" s="379"/>
      <c r="C24" s="446"/>
      <c r="D24" s="447"/>
      <c r="E24" s="152"/>
      <c r="F24" s="152"/>
      <c r="G24" s="152"/>
      <c r="H24" s="152"/>
      <c r="I24" s="152"/>
      <c r="J24" s="152"/>
      <c r="K24" s="152"/>
      <c r="L24" s="152"/>
      <c r="M24" s="379"/>
      <c r="N24" s="379"/>
      <c r="O24" s="379"/>
      <c r="P24" s="379"/>
      <c r="Q24" s="118">
        <f>SUM(P4:P22)</f>
        <v>0</v>
      </c>
      <c r="R24" s="219" t="s">
        <v>25</v>
      </c>
    </row>
    <row r="25" spans="1:18" x14ac:dyDescent="0.3">
      <c r="A25" s="379"/>
      <c r="B25" s="379"/>
      <c r="C25" s="455"/>
      <c r="D25" s="455"/>
      <c r="E25" s="152"/>
      <c r="F25" s="152"/>
      <c r="G25" s="152"/>
      <c r="H25" s="152"/>
      <c r="I25" s="152"/>
      <c r="J25" s="152"/>
      <c r="K25" s="152"/>
      <c r="L25" s="152"/>
      <c r="M25" s="379"/>
      <c r="N25" s="379"/>
      <c r="O25" s="379"/>
      <c r="P25" s="379"/>
    </row>
    <row r="26" spans="1:18" x14ac:dyDescent="0.3">
      <c r="A26" s="379"/>
      <c r="B26" s="379"/>
      <c r="C26" s="455"/>
      <c r="D26" s="455"/>
      <c r="E26" s="152"/>
      <c r="F26" s="152"/>
      <c r="G26" s="152"/>
      <c r="H26" s="152"/>
      <c r="I26" s="152"/>
      <c r="J26" s="152"/>
      <c r="K26" s="152"/>
      <c r="L26" s="152"/>
      <c r="M26" s="379"/>
      <c r="N26" s="379"/>
      <c r="O26" s="379"/>
      <c r="P26" s="379"/>
    </row>
    <row r="27" spans="1:18" x14ac:dyDescent="0.3">
      <c r="C27" s="455"/>
      <c r="D27" s="455"/>
    </row>
    <row r="30" spans="1:18" ht="14.7" customHeight="1" x14ac:dyDescent="0.3">
      <c r="C30" s="294"/>
      <c r="D30" s="522"/>
      <c r="E30" s="522"/>
      <c r="F30" s="522"/>
      <c r="G30" s="522"/>
      <c r="H30" s="522"/>
      <c r="I30" s="522"/>
      <c r="J30" s="522"/>
      <c r="K30" s="522"/>
      <c r="L30" s="522"/>
    </row>
    <row r="31" spans="1:18" x14ac:dyDescent="0.3">
      <c r="D31" s="522"/>
      <c r="E31" s="522"/>
      <c r="F31" s="522"/>
      <c r="G31" s="522"/>
      <c r="H31" s="522"/>
      <c r="I31" s="522"/>
      <c r="J31" s="522"/>
      <c r="K31" s="522"/>
      <c r="L31" s="522"/>
    </row>
  </sheetData>
  <mergeCells count="10">
    <mergeCell ref="D30:L31"/>
    <mergeCell ref="B4:B22"/>
    <mergeCell ref="B2:P2"/>
    <mergeCell ref="C25:D25"/>
    <mergeCell ref="C26:D26"/>
    <mergeCell ref="C27:D27"/>
    <mergeCell ref="C3:D3"/>
    <mergeCell ref="C4:C10"/>
    <mergeCell ref="C11:C17"/>
    <mergeCell ref="C18:C22"/>
  </mergeCells>
  <phoneticPr fontId="7" type="noConversion"/>
  <pageMargins left="0.25" right="0.25" top="0.75" bottom="0.75" header="0.3" footer="0.3"/>
  <pageSetup paperSize="9"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  <pageSetUpPr fitToPage="1"/>
  </sheetPr>
  <dimension ref="B1:U22"/>
  <sheetViews>
    <sheetView zoomScaleNormal="100" workbookViewId="0">
      <selection activeCell="C14" sqref="C14"/>
    </sheetView>
  </sheetViews>
  <sheetFormatPr defaultRowHeight="14.4" x14ac:dyDescent="0.3"/>
  <cols>
    <col min="1" max="1" width="3.109375" customWidth="1"/>
    <col min="2" max="2" width="9.6640625" bestFit="1" customWidth="1"/>
    <col min="3" max="3" width="24.6640625" customWidth="1"/>
    <col min="4" max="4" width="11.5546875" customWidth="1"/>
    <col min="5" max="5" width="12.21875" customWidth="1"/>
    <col min="6" max="6" width="12.6640625" customWidth="1"/>
    <col min="7" max="7" width="16.44140625" customWidth="1"/>
    <col min="8" max="8" width="11.88671875" customWidth="1"/>
    <col min="10" max="10" width="15.88671875" customWidth="1"/>
    <col min="11" max="11" width="16.5546875" customWidth="1"/>
    <col min="12" max="12" width="10.6640625" customWidth="1"/>
    <col min="13" max="13" width="22.6640625" customWidth="1"/>
    <col min="14" max="14" width="18.5546875" customWidth="1"/>
    <col min="15" max="15" width="26.88671875" customWidth="1"/>
    <col min="16" max="16" width="15" customWidth="1"/>
    <col min="17" max="17" width="13.6640625" customWidth="1"/>
    <col min="18" max="18" width="16.44140625" customWidth="1"/>
    <col min="19" max="20" width="15.21875" customWidth="1"/>
    <col min="21" max="21" width="17.21875" customWidth="1"/>
  </cols>
  <sheetData>
    <row r="1" spans="2:21" ht="15" thickBot="1" x14ac:dyDescent="0.35"/>
    <row r="2" spans="2:21" ht="18" thickTop="1" x14ac:dyDescent="0.3">
      <c r="B2" s="452" t="s">
        <v>280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592"/>
      <c r="S2" s="454"/>
    </row>
    <row r="3" spans="2:21" ht="43.8" thickBot="1" x14ac:dyDescent="0.35">
      <c r="B3" s="171" t="s">
        <v>1</v>
      </c>
      <c r="C3" s="593" t="s">
        <v>28</v>
      </c>
      <c r="D3" s="593"/>
      <c r="E3" s="426" t="s">
        <v>281</v>
      </c>
      <c r="F3" s="426" t="s">
        <v>282</v>
      </c>
      <c r="G3" s="426" t="s">
        <v>283</v>
      </c>
      <c r="H3" s="426" t="s">
        <v>284</v>
      </c>
      <c r="I3" s="426" t="s">
        <v>285</v>
      </c>
      <c r="J3" s="172" t="s">
        <v>286</v>
      </c>
      <c r="K3" s="172" t="s">
        <v>287</v>
      </c>
      <c r="L3" s="172" t="s">
        <v>288</v>
      </c>
      <c r="M3" s="173" t="s">
        <v>289</v>
      </c>
      <c r="N3" s="173" t="s">
        <v>3</v>
      </c>
      <c r="O3" s="173" t="s">
        <v>53</v>
      </c>
      <c r="P3" s="172" t="s">
        <v>290</v>
      </c>
      <c r="Q3" s="172" t="s">
        <v>291</v>
      </c>
      <c r="R3" s="268" t="s">
        <v>239</v>
      </c>
      <c r="S3" s="174" t="s">
        <v>243</v>
      </c>
    </row>
    <row r="4" spans="2:21" ht="15" thickTop="1" x14ac:dyDescent="0.3">
      <c r="B4" s="597" t="s">
        <v>280</v>
      </c>
      <c r="C4" s="602" t="s">
        <v>292</v>
      </c>
      <c r="D4" s="253" t="s">
        <v>293</v>
      </c>
      <c r="E4" s="254">
        <v>0.99999000000000005</v>
      </c>
      <c r="F4" s="425" t="s">
        <v>294</v>
      </c>
      <c r="G4" s="251" t="s">
        <v>295</v>
      </c>
      <c r="H4" s="425" t="s">
        <v>296</v>
      </c>
      <c r="I4" s="425">
        <v>1</v>
      </c>
      <c r="J4" s="273"/>
      <c r="K4" s="273"/>
      <c r="L4" s="274"/>
      <c r="M4" s="263">
        <v>5000</v>
      </c>
      <c r="N4" s="266">
        <v>18</v>
      </c>
      <c r="O4" s="263">
        <v>10000</v>
      </c>
      <c r="P4" s="277"/>
      <c r="Q4" s="277"/>
      <c r="R4" s="279"/>
      <c r="S4" s="280"/>
    </row>
    <row r="5" spans="2:21" x14ac:dyDescent="0.3">
      <c r="B5" s="598"/>
      <c r="C5" s="603"/>
      <c r="D5" s="255" t="s">
        <v>297</v>
      </c>
      <c r="E5" s="256">
        <v>0.99999000000000005</v>
      </c>
      <c r="F5" s="85" t="s">
        <v>294</v>
      </c>
      <c r="G5" s="252" t="s">
        <v>298</v>
      </c>
      <c r="H5" s="85" t="s">
        <v>296</v>
      </c>
      <c r="I5" s="85">
        <v>2</v>
      </c>
      <c r="J5" s="137"/>
      <c r="K5" s="137"/>
      <c r="L5" s="275"/>
      <c r="M5" s="264">
        <v>8000</v>
      </c>
      <c r="N5" s="267">
        <v>18</v>
      </c>
      <c r="O5" s="264">
        <v>15000</v>
      </c>
      <c r="P5" s="277"/>
      <c r="Q5" s="277"/>
      <c r="R5" s="279"/>
      <c r="S5" s="280"/>
    </row>
    <row r="6" spans="2:21" x14ac:dyDescent="0.3">
      <c r="B6" s="598"/>
      <c r="C6" s="603"/>
      <c r="D6" s="255" t="s">
        <v>299</v>
      </c>
      <c r="E6" s="256">
        <v>0.99999000000000005</v>
      </c>
      <c r="F6" s="85" t="s">
        <v>294</v>
      </c>
      <c r="G6" s="252" t="s">
        <v>300</v>
      </c>
      <c r="H6" s="85" t="s">
        <v>296</v>
      </c>
      <c r="I6" s="85">
        <v>2</v>
      </c>
      <c r="J6" s="137"/>
      <c r="K6" s="137"/>
      <c r="L6" s="275"/>
      <c r="M6" s="264">
        <v>8000</v>
      </c>
      <c r="N6" s="267">
        <v>12</v>
      </c>
      <c r="O6" s="264">
        <v>15000</v>
      </c>
      <c r="P6" s="277"/>
      <c r="Q6" s="277"/>
      <c r="R6" s="279"/>
      <c r="S6" s="280"/>
    </row>
    <row r="7" spans="2:21" x14ac:dyDescent="0.3">
      <c r="B7" s="598"/>
      <c r="C7" s="603"/>
      <c r="D7" s="255" t="s">
        <v>301</v>
      </c>
      <c r="E7" s="256">
        <v>0.99999000000000005</v>
      </c>
      <c r="F7" s="85" t="s">
        <v>294</v>
      </c>
      <c r="G7" s="252" t="s">
        <v>300</v>
      </c>
      <c r="H7" s="85" t="s">
        <v>296</v>
      </c>
      <c r="I7" s="85">
        <v>2</v>
      </c>
      <c r="J7" s="137"/>
      <c r="K7" s="137"/>
      <c r="L7" s="275"/>
      <c r="M7" s="264">
        <v>8000</v>
      </c>
      <c r="N7" s="267">
        <v>12</v>
      </c>
      <c r="O7" s="264">
        <v>15000</v>
      </c>
      <c r="P7" s="277"/>
      <c r="Q7" s="277"/>
      <c r="R7" s="279"/>
      <c r="S7" s="280"/>
    </row>
    <row r="8" spans="2:21" x14ac:dyDescent="0.3">
      <c r="B8" s="598"/>
      <c r="C8" s="603" t="s">
        <v>302</v>
      </c>
      <c r="D8" s="255" t="s">
        <v>303</v>
      </c>
      <c r="E8" s="256">
        <v>0.99999000000000005</v>
      </c>
      <c r="F8" s="85" t="s">
        <v>304</v>
      </c>
      <c r="G8" s="252">
        <v>1</v>
      </c>
      <c r="H8" s="85" t="s">
        <v>305</v>
      </c>
      <c r="I8" s="85">
        <v>1</v>
      </c>
      <c r="J8" s="137"/>
      <c r="K8" s="137"/>
      <c r="L8" s="275"/>
      <c r="M8" s="264">
        <v>12000</v>
      </c>
      <c r="N8" s="267">
        <v>12</v>
      </c>
      <c r="O8" s="264">
        <v>15000</v>
      </c>
      <c r="P8" s="277"/>
      <c r="Q8" s="277"/>
      <c r="R8" s="279"/>
      <c r="S8" s="280"/>
    </row>
    <row r="9" spans="2:21" x14ac:dyDescent="0.3">
      <c r="B9" s="598"/>
      <c r="C9" s="603"/>
      <c r="D9" s="255" t="s">
        <v>306</v>
      </c>
      <c r="E9" s="256">
        <v>0.99999000000000005</v>
      </c>
      <c r="F9" s="85" t="s">
        <v>304</v>
      </c>
      <c r="G9" s="252" t="s">
        <v>307</v>
      </c>
      <c r="H9" s="85" t="s">
        <v>305</v>
      </c>
      <c r="I9" s="85">
        <v>2</v>
      </c>
      <c r="J9" s="137"/>
      <c r="K9" s="137"/>
      <c r="L9" s="275"/>
      <c r="M9" s="264">
        <v>14000</v>
      </c>
      <c r="N9" s="267">
        <v>6</v>
      </c>
      <c r="O9" s="264">
        <v>15000</v>
      </c>
      <c r="P9" s="277"/>
      <c r="Q9" s="277"/>
      <c r="R9" s="279"/>
      <c r="S9" s="280"/>
    </row>
    <row r="10" spans="2:21" x14ac:dyDescent="0.3">
      <c r="B10" s="598"/>
      <c r="C10" s="603"/>
      <c r="D10" s="255" t="s">
        <v>308</v>
      </c>
      <c r="E10" s="256">
        <v>0.99999000000000005</v>
      </c>
      <c r="F10" s="85" t="s">
        <v>304</v>
      </c>
      <c r="G10" s="252" t="s">
        <v>307</v>
      </c>
      <c r="H10" s="85" t="s">
        <v>305</v>
      </c>
      <c r="I10" s="85">
        <v>3</v>
      </c>
      <c r="J10" s="137"/>
      <c r="K10" s="137"/>
      <c r="L10" s="275"/>
      <c r="M10" s="264">
        <v>20000</v>
      </c>
      <c r="N10" s="267">
        <v>6</v>
      </c>
      <c r="O10" s="264">
        <v>15000</v>
      </c>
      <c r="P10" s="277"/>
      <c r="Q10" s="277"/>
      <c r="R10" s="279"/>
      <c r="S10" s="280"/>
      <c r="T10" s="271">
        <f>SUM(S4:S10)</f>
        <v>0</v>
      </c>
      <c r="U10" s="219" t="s">
        <v>70</v>
      </c>
    </row>
    <row r="11" spans="2:21" ht="8.6999999999999993" customHeight="1" x14ac:dyDescent="0.3">
      <c r="B11" s="598"/>
      <c r="C11" s="257"/>
      <c r="D11" s="257"/>
      <c r="E11" s="257"/>
      <c r="F11" s="257"/>
      <c r="G11" s="257"/>
      <c r="H11" s="257"/>
      <c r="I11" s="257"/>
      <c r="J11" s="258"/>
      <c r="K11" s="258"/>
      <c r="L11" s="258"/>
      <c r="M11" s="259"/>
      <c r="N11" s="259"/>
      <c r="O11" s="259"/>
      <c r="P11" s="258"/>
      <c r="Q11" s="258"/>
      <c r="R11" s="269"/>
      <c r="S11" s="260"/>
    </row>
    <row r="12" spans="2:21" ht="34.049999999999997" customHeight="1" x14ac:dyDescent="0.3">
      <c r="B12" s="598"/>
      <c r="C12" s="600" t="s">
        <v>28</v>
      </c>
      <c r="D12" s="601"/>
      <c r="E12" s="71" t="s">
        <v>281</v>
      </c>
      <c r="F12" s="71" t="s">
        <v>282</v>
      </c>
      <c r="G12" s="71" t="s">
        <v>283</v>
      </c>
      <c r="H12" s="71" t="s">
        <v>284</v>
      </c>
      <c r="I12" s="71" t="s">
        <v>285</v>
      </c>
      <c r="J12" s="64" t="s">
        <v>309</v>
      </c>
      <c r="K12" s="64" t="s">
        <v>287</v>
      </c>
      <c r="L12" s="64" t="s">
        <v>288</v>
      </c>
      <c r="M12" s="72" t="s">
        <v>310</v>
      </c>
      <c r="N12" s="72" t="s">
        <v>3</v>
      </c>
      <c r="O12" s="72" t="s">
        <v>311</v>
      </c>
      <c r="P12" s="64" t="s">
        <v>290</v>
      </c>
      <c r="Q12" s="64" t="s">
        <v>291</v>
      </c>
      <c r="R12" s="270" t="s">
        <v>239</v>
      </c>
      <c r="S12" s="158" t="s">
        <v>243</v>
      </c>
    </row>
    <row r="13" spans="2:21" ht="20.100000000000001" customHeight="1" thickBot="1" x14ac:dyDescent="0.35">
      <c r="B13" s="599"/>
      <c r="C13" s="299" t="s">
        <v>312</v>
      </c>
      <c r="D13" s="261" t="s">
        <v>197</v>
      </c>
      <c r="E13" s="262">
        <v>0.99999000000000005</v>
      </c>
      <c r="F13" s="161" t="s">
        <v>304</v>
      </c>
      <c r="G13" s="161">
        <v>1</v>
      </c>
      <c r="H13" s="161" t="s">
        <v>313</v>
      </c>
      <c r="I13" s="161" t="s">
        <v>108</v>
      </c>
      <c r="J13" s="143"/>
      <c r="K13" s="143"/>
      <c r="L13" s="276"/>
      <c r="M13" s="265">
        <v>500000000</v>
      </c>
      <c r="N13" s="265">
        <v>12</v>
      </c>
      <c r="O13" s="265">
        <v>20000</v>
      </c>
      <c r="P13" s="278"/>
      <c r="Q13" s="278"/>
      <c r="R13" s="281"/>
      <c r="S13" s="282"/>
      <c r="T13" s="271">
        <f>SUM(S13)</f>
        <v>0</v>
      </c>
      <c r="U13" s="219" t="s">
        <v>83</v>
      </c>
    </row>
    <row r="14" spans="2:21" ht="15" thickTop="1" x14ac:dyDescent="0.3"/>
    <row r="15" spans="2:21" x14ac:dyDescent="0.3">
      <c r="T15" s="271">
        <f>T13+T10</f>
        <v>0</v>
      </c>
      <c r="U15" s="219" t="s">
        <v>25</v>
      </c>
    </row>
    <row r="16" spans="2:21" x14ac:dyDescent="0.3">
      <c r="C16" s="455"/>
      <c r="D16" s="455"/>
      <c r="T16" s="272"/>
      <c r="U16" s="221"/>
    </row>
    <row r="17" spans="3:11" x14ac:dyDescent="0.3">
      <c r="C17" s="455"/>
      <c r="D17" s="455"/>
    </row>
    <row r="18" spans="3:11" x14ac:dyDescent="0.3">
      <c r="C18" s="455"/>
      <c r="D18" s="455"/>
    </row>
    <row r="21" spans="3:11" ht="14.7" customHeight="1" x14ac:dyDescent="0.3">
      <c r="C21" s="294"/>
      <c r="D21" s="500"/>
      <c r="E21" s="501"/>
      <c r="F21" s="501"/>
      <c r="G21" s="501"/>
      <c r="H21" s="501"/>
      <c r="I21" s="501"/>
      <c r="J21" s="501"/>
      <c r="K21" s="501"/>
    </row>
    <row r="22" spans="3:11" x14ac:dyDescent="0.3">
      <c r="D22" s="500"/>
      <c r="E22" s="501"/>
      <c r="F22" s="501"/>
      <c r="G22" s="501"/>
      <c r="H22" s="501"/>
      <c r="I22" s="501"/>
      <c r="J22" s="501"/>
      <c r="K22" s="501"/>
    </row>
  </sheetData>
  <mergeCells count="10">
    <mergeCell ref="D21:K22"/>
    <mergeCell ref="B4:B13"/>
    <mergeCell ref="B2:S2"/>
    <mergeCell ref="C12:D12"/>
    <mergeCell ref="C17:D17"/>
    <mergeCell ref="C18:D18"/>
    <mergeCell ref="C16:D16"/>
    <mergeCell ref="C3:D3"/>
    <mergeCell ref="C4:C7"/>
    <mergeCell ref="C8:C10"/>
  </mergeCells>
  <phoneticPr fontId="7" type="noConversion"/>
  <pageMargins left="0.25" right="0.25" top="0.75" bottom="0.75" header="0.3" footer="0.3"/>
  <pageSetup paperSize="9" scale="5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B1:O31"/>
  <sheetViews>
    <sheetView workbookViewId="0">
      <pane ySplit="4" topLeftCell="A5" activePane="bottomLeft" state="frozen"/>
      <selection pane="bottomLeft" activeCell="B1" sqref="B1:M22"/>
    </sheetView>
  </sheetViews>
  <sheetFormatPr defaultRowHeight="14.4" x14ac:dyDescent="0.3"/>
  <cols>
    <col min="1" max="1" width="2.88671875" customWidth="1"/>
    <col min="2" max="2" width="10.6640625" customWidth="1"/>
    <col min="3" max="3" width="29.109375" customWidth="1"/>
    <col min="4" max="4" width="14.109375" customWidth="1"/>
    <col min="5" max="5" width="11.109375" customWidth="1"/>
    <col min="6" max="6" width="9.21875" customWidth="1"/>
    <col min="7" max="7" width="14.21875" customWidth="1"/>
    <col min="8" max="8" width="10" customWidth="1"/>
    <col min="9" max="9" width="11.44140625" customWidth="1"/>
    <col min="10" max="10" width="13.21875" customWidth="1"/>
    <col min="11" max="11" width="12.21875" customWidth="1"/>
    <col min="12" max="13" width="13.109375" customWidth="1"/>
    <col min="14" max="14" width="20.44140625" customWidth="1"/>
    <col min="15" max="15" width="21.21875" customWidth="1"/>
  </cols>
  <sheetData>
    <row r="1" spans="2:13" ht="15" thickBot="1" x14ac:dyDescent="0.35"/>
    <row r="2" spans="2:13" ht="18" thickTop="1" x14ac:dyDescent="0.35">
      <c r="B2" s="483" t="s">
        <v>314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5"/>
    </row>
    <row r="3" spans="2:13" x14ac:dyDescent="0.3">
      <c r="B3" s="467" t="s">
        <v>1</v>
      </c>
      <c r="C3" s="469" t="s">
        <v>2</v>
      </c>
      <c r="D3" s="470"/>
      <c r="E3" s="470"/>
      <c r="F3" s="470"/>
      <c r="G3" s="470"/>
      <c r="H3" s="458" t="s">
        <v>3</v>
      </c>
      <c r="I3" s="458" t="s">
        <v>100</v>
      </c>
      <c r="J3" s="607"/>
      <c r="K3" s="486"/>
      <c r="L3" s="486"/>
      <c r="M3" s="487"/>
    </row>
    <row r="4" spans="2:13" ht="43.8" thickBot="1" x14ac:dyDescent="0.35">
      <c r="B4" s="468"/>
      <c r="C4" s="417" t="s">
        <v>315</v>
      </c>
      <c r="D4" s="46" t="s">
        <v>316</v>
      </c>
      <c r="E4" s="46" t="s">
        <v>317</v>
      </c>
      <c r="F4" s="46" t="s">
        <v>318</v>
      </c>
      <c r="G4" s="46" t="s">
        <v>10</v>
      </c>
      <c r="H4" s="459"/>
      <c r="I4" s="459"/>
      <c r="J4" s="250" t="s">
        <v>319</v>
      </c>
      <c r="K4" s="120" t="s">
        <v>12</v>
      </c>
      <c r="L4" s="412" t="s">
        <v>13</v>
      </c>
      <c r="M4" s="414" t="s">
        <v>14</v>
      </c>
    </row>
    <row r="5" spans="2:13" ht="15" thickTop="1" x14ac:dyDescent="0.3">
      <c r="B5" s="488" t="s">
        <v>320</v>
      </c>
      <c r="C5" s="519" t="s">
        <v>274</v>
      </c>
      <c r="D5" s="463">
        <v>1</v>
      </c>
      <c r="E5" s="463">
        <v>1.75</v>
      </c>
      <c r="F5" s="462">
        <v>50</v>
      </c>
      <c r="G5" s="406" t="s">
        <v>321</v>
      </c>
      <c r="H5" s="14">
        <v>12</v>
      </c>
      <c r="I5" s="14">
        <v>1</v>
      </c>
      <c r="J5" s="203"/>
      <c r="K5" s="109"/>
      <c r="L5" s="109"/>
      <c r="M5" s="110"/>
    </row>
    <row r="6" spans="2:13" x14ac:dyDescent="0.3">
      <c r="B6" s="488"/>
      <c r="C6" s="513"/>
      <c r="D6" s="604"/>
      <c r="E6" s="604"/>
      <c r="F6" s="462"/>
      <c r="G6" s="427" t="s">
        <v>322</v>
      </c>
      <c r="H6" s="15">
        <v>12</v>
      </c>
      <c r="I6" s="15">
        <v>1</v>
      </c>
      <c r="J6" s="134"/>
      <c r="K6" s="113"/>
      <c r="L6" s="113"/>
      <c r="M6" s="136"/>
    </row>
    <row r="7" spans="2:13" x14ac:dyDescent="0.3">
      <c r="B7" s="488"/>
      <c r="C7" s="513"/>
      <c r="D7" s="604">
        <v>2</v>
      </c>
      <c r="E7" s="604">
        <v>3.5</v>
      </c>
      <c r="F7" s="462"/>
      <c r="G7" s="427" t="s">
        <v>321</v>
      </c>
      <c r="H7" s="15">
        <v>12</v>
      </c>
      <c r="I7" s="15">
        <v>1</v>
      </c>
      <c r="J7" s="134"/>
      <c r="K7" s="113"/>
      <c r="L7" s="113"/>
      <c r="M7" s="136"/>
    </row>
    <row r="8" spans="2:13" x14ac:dyDescent="0.3">
      <c r="B8" s="488"/>
      <c r="C8" s="513"/>
      <c r="D8" s="604"/>
      <c r="E8" s="604"/>
      <c r="F8" s="462"/>
      <c r="G8" s="427" t="s">
        <v>322</v>
      </c>
      <c r="H8" s="15">
        <v>12</v>
      </c>
      <c r="I8" s="15">
        <v>1</v>
      </c>
      <c r="J8" s="134"/>
      <c r="K8" s="113"/>
      <c r="L8" s="113"/>
      <c r="M8" s="136"/>
    </row>
    <row r="9" spans="2:13" x14ac:dyDescent="0.3">
      <c r="B9" s="488"/>
      <c r="C9" s="513"/>
      <c r="D9" s="604">
        <v>4</v>
      </c>
      <c r="E9" s="604">
        <v>7</v>
      </c>
      <c r="F9" s="462"/>
      <c r="G9" s="427" t="s">
        <v>321</v>
      </c>
      <c r="H9" s="15">
        <v>12</v>
      </c>
      <c r="I9" s="15">
        <v>1</v>
      </c>
      <c r="J9" s="134"/>
      <c r="K9" s="113"/>
      <c r="L9" s="113"/>
      <c r="M9" s="136"/>
    </row>
    <row r="10" spans="2:13" x14ac:dyDescent="0.3">
      <c r="B10" s="511"/>
      <c r="C10" s="608"/>
      <c r="D10" s="604"/>
      <c r="E10" s="604"/>
      <c r="F10" s="463"/>
      <c r="G10" s="427" t="s">
        <v>322</v>
      </c>
      <c r="H10" s="15">
        <v>12</v>
      </c>
      <c r="I10" s="15">
        <v>1</v>
      </c>
      <c r="J10" s="134"/>
      <c r="K10" s="113"/>
      <c r="L10" s="113"/>
      <c r="M10" s="136"/>
    </row>
    <row r="11" spans="2:13" x14ac:dyDescent="0.3">
      <c r="B11" s="511"/>
      <c r="C11" s="513" t="s">
        <v>279</v>
      </c>
      <c r="D11" s="604">
        <v>2</v>
      </c>
      <c r="E11" s="604">
        <v>8</v>
      </c>
      <c r="F11" s="466">
        <v>250</v>
      </c>
      <c r="G11" s="427" t="s">
        <v>321</v>
      </c>
      <c r="H11" s="15">
        <v>12</v>
      </c>
      <c r="I11" s="15">
        <v>1</v>
      </c>
      <c r="J11" s="134"/>
      <c r="K11" s="113"/>
      <c r="L11" s="113"/>
      <c r="M11" s="136"/>
    </row>
    <row r="12" spans="2:13" x14ac:dyDescent="0.3">
      <c r="B12" s="511"/>
      <c r="C12" s="513"/>
      <c r="D12" s="604"/>
      <c r="E12" s="604"/>
      <c r="F12" s="462"/>
      <c r="G12" s="427" t="s">
        <v>322</v>
      </c>
      <c r="H12" s="15">
        <v>12</v>
      </c>
      <c r="I12" s="15">
        <v>1</v>
      </c>
      <c r="J12" s="134"/>
      <c r="K12" s="113"/>
      <c r="L12" s="113"/>
      <c r="M12" s="136"/>
    </row>
    <row r="13" spans="2:13" x14ac:dyDescent="0.3">
      <c r="B13" s="511"/>
      <c r="C13" s="513"/>
      <c r="D13" s="604">
        <v>4</v>
      </c>
      <c r="E13" s="604">
        <v>16</v>
      </c>
      <c r="F13" s="462"/>
      <c r="G13" s="427" t="s">
        <v>321</v>
      </c>
      <c r="H13" s="15">
        <v>12</v>
      </c>
      <c r="I13" s="15">
        <v>1</v>
      </c>
      <c r="J13" s="134"/>
      <c r="K13" s="113"/>
      <c r="L13" s="113"/>
      <c r="M13" s="136"/>
    </row>
    <row r="14" spans="2:13" x14ac:dyDescent="0.3">
      <c r="B14" s="511"/>
      <c r="C14" s="513"/>
      <c r="D14" s="604"/>
      <c r="E14" s="604"/>
      <c r="F14" s="462"/>
      <c r="G14" s="427" t="s">
        <v>322</v>
      </c>
      <c r="H14" s="15">
        <v>12</v>
      </c>
      <c r="I14" s="15">
        <v>1</v>
      </c>
      <c r="J14" s="134"/>
      <c r="K14" s="113"/>
      <c r="L14" s="113"/>
      <c r="M14" s="136"/>
    </row>
    <row r="15" spans="2:13" x14ac:dyDescent="0.3">
      <c r="B15" s="511"/>
      <c r="C15" s="513"/>
      <c r="D15" s="604">
        <v>8</v>
      </c>
      <c r="E15" s="604">
        <v>32</v>
      </c>
      <c r="F15" s="462"/>
      <c r="G15" s="427" t="s">
        <v>321</v>
      </c>
      <c r="H15" s="15">
        <v>12</v>
      </c>
      <c r="I15" s="15">
        <v>1</v>
      </c>
      <c r="J15" s="134"/>
      <c r="K15" s="113"/>
      <c r="L15" s="113"/>
      <c r="M15" s="136"/>
    </row>
    <row r="16" spans="2:13" x14ac:dyDescent="0.3">
      <c r="B16" s="511"/>
      <c r="C16" s="608"/>
      <c r="D16" s="604"/>
      <c r="E16" s="604"/>
      <c r="F16" s="463"/>
      <c r="G16" s="427" t="s">
        <v>322</v>
      </c>
      <c r="H16" s="15">
        <v>12</v>
      </c>
      <c r="I16" s="15">
        <v>1</v>
      </c>
      <c r="J16" s="134"/>
      <c r="K16" s="113"/>
      <c r="L16" s="113"/>
      <c r="M16" s="136"/>
    </row>
    <row r="17" spans="2:15" x14ac:dyDescent="0.3">
      <c r="B17" s="511"/>
      <c r="C17" s="513" t="s">
        <v>323</v>
      </c>
      <c r="D17" s="604">
        <v>1</v>
      </c>
      <c r="E17" s="604">
        <v>3.5</v>
      </c>
      <c r="F17" s="466">
        <v>1024</v>
      </c>
      <c r="G17" s="427" t="s">
        <v>321</v>
      </c>
      <c r="H17" s="15">
        <v>12</v>
      </c>
      <c r="I17" s="15">
        <v>1</v>
      </c>
      <c r="J17" s="134"/>
      <c r="K17" s="113"/>
      <c r="L17" s="113"/>
      <c r="M17" s="136"/>
    </row>
    <row r="18" spans="2:15" x14ac:dyDescent="0.3">
      <c r="B18" s="511"/>
      <c r="C18" s="513"/>
      <c r="D18" s="604"/>
      <c r="E18" s="604"/>
      <c r="F18" s="462"/>
      <c r="G18" s="427" t="s">
        <v>322</v>
      </c>
      <c r="H18" s="15">
        <v>12</v>
      </c>
      <c r="I18" s="15">
        <v>1</v>
      </c>
      <c r="J18" s="134"/>
      <c r="K18" s="113"/>
      <c r="L18" s="113"/>
      <c r="M18" s="136"/>
    </row>
    <row r="19" spans="2:15" x14ac:dyDescent="0.3">
      <c r="B19" s="511"/>
      <c r="C19" s="513"/>
      <c r="D19" s="604">
        <v>2</v>
      </c>
      <c r="E19" s="604">
        <v>7</v>
      </c>
      <c r="F19" s="462"/>
      <c r="G19" s="427" t="s">
        <v>321</v>
      </c>
      <c r="H19" s="15">
        <v>12</v>
      </c>
      <c r="I19" s="15">
        <v>1</v>
      </c>
      <c r="J19" s="134"/>
      <c r="K19" s="113"/>
      <c r="L19" s="113"/>
      <c r="M19" s="136"/>
    </row>
    <row r="20" spans="2:15" x14ac:dyDescent="0.3">
      <c r="B20" s="511"/>
      <c r="C20" s="513"/>
      <c r="D20" s="604"/>
      <c r="E20" s="604"/>
      <c r="F20" s="462"/>
      <c r="G20" s="427" t="s">
        <v>322</v>
      </c>
      <c r="H20" s="15">
        <v>12</v>
      </c>
      <c r="I20" s="15">
        <v>1</v>
      </c>
      <c r="J20" s="134"/>
      <c r="K20" s="113"/>
      <c r="L20" s="113"/>
      <c r="M20" s="136"/>
    </row>
    <row r="21" spans="2:15" x14ac:dyDescent="0.3">
      <c r="B21" s="511"/>
      <c r="C21" s="513"/>
      <c r="D21" s="604">
        <v>4</v>
      </c>
      <c r="E21" s="604">
        <v>14</v>
      </c>
      <c r="F21" s="462"/>
      <c r="G21" s="427" t="s">
        <v>321</v>
      </c>
      <c r="H21" s="15">
        <v>12</v>
      </c>
      <c r="I21" s="15">
        <v>1</v>
      </c>
      <c r="J21" s="134"/>
      <c r="K21" s="113"/>
      <c r="L21" s="113"/>
      <c r="M21" s="136"/>
    </row>
    <row r="22" spans="2:15" ht="15" thickBot="1" x14ac:dyDescent="0.35">
      <c r="B22" s="489"/>
      <c r="C22" s="516"/>
      <c r="D22" s="606"/>
      <c r="E22" s="606"/>
      <c r="F22" s="605"/>
      <c r="G22" s="428" t="s">
        <v>322</v>
      </c>
      <c r="H22" s="16">
        <v>12</v>
      </c>
      <c r="I22" s="16">
        <v>1</v>
      </c>
      <c r="J22" s="207"/>
      <c r="K22" s="111"/>
      <c r="L22" s="111"/>
      <c r="M22" s="112"/>
    </row>
    <row r="23" spans="2:15" ht="15" thickTop="1" x14ac:dyDescent="0.3">
      <c r="I23" s="36"/>
    </row>
    <row r="24" spans="2:15" x14ac:dyDescent="0.3">
      <c r="N24" s="118">
        <f>SUM(M5:M22)</f>
        <v>0</v>
      </c>
      <c r="O24" s="219" t="s">
        <v>25</v>
      </c>
    </row>
    <row r="25" spans="2:15" x14ac:dyDescent="0.3">
      <c r="C25" s="455"/>
      <c r="D25" s="455"/>
    </row>
    <row r="26" spans="2:15" x14ac:dyDescent="0.3">
      <c r="C26" s="455"/>
      <c r="D26" s="455"/>
    </row>
    <row r="27" spans="2:15" x14ac:dyDescent="0.3">
      <c r="C27" s="455"/>
      <c r="D27" s="455"/>
    </row>
    <row r="30" spans="2:15" ht="14.7" customHeight="1" x14ac:dyDescent="0.3">
      <c r="C30" s="294"/>
      <c r="D30" s="500"/>
      <c r="E30" s="501"/>
      <c r="F30" s="501"/>
      <c r="G30" s="501"/>
      <c r="H30" s="501"/>
      <c r="I30" s="501"/>
      <c r="J30" s="501"/>
      <c r="K30" s="501"/>
    </row>
    <row r="31" spans="2:15" x14ac:dyDescent="0.3">
      <c r="D31" s="500"/>
      <c r="E31" s="501"/>
      <c r="F31" s="501"/>
      <c r="G31" s="501"/>
      <c r="H31" s="501"/>
      <c r="I31" s="501"/>
      <c r="J31" s="501"/>
      <c r="K31" s="501"/>
    </row>
  </sheetData>
  <mergeCells count="35">
    <mergeCell ref="B3:B4"/>
    <mergeCell ref="C3:G3"/>
    <mergeCell ref="F5:F10"/>
    <mergeCell ref="D5:D6"/>
    <mergeCell ref="D7:D8"/>
    <mergeCell ref="D9:D10"/>
    <mergeCell ref="E5:E6"/>
    <mergeCell ref="E7:E8"/>
    <mergeCell ref="E9:E10"/>
    <mergeCell ref="I3:I4"/>
    <mergeCell ref="H3:H4"/>
    <mergeCell ref="B2:M2"/>
    <mergeCell ref="J3:M3"/>
    <mergeCell ref="B5:B22"/>
    <mergeCell ref="C5:C10"/>
    <mergeCell ref="C17:C22"/>
    <mergeCell ref="D15:D16"/>
    <mergeCell ref="D19:D20"/>
    <mergeCell ref="D17:D18"/>
    <mergeCell ref="D21:D22"/>
    <mergeCell ref="C11:C16"/>
    <mergeCell ref="D13:D14"/>
    <mergeCell ref="E11:E12"/>
    <mergeCell ref="E17:E18"/>
    <mergeCell ref="E13:E14"/>
    <mergeCell ref="D30:K31"/>
    <mergeCell ref="D11:D12"/>
    <mergeCell ref="C25:D25"/>
    <mergeCell ref="C26:D26"/>
    <mergeCell ref="C27:D27"/>
    <mergeCell ref="F17:F22"/>
    <mergeCell ref="E19:E20"/>
    <mergeCell ref="F11:F16"/>
    <mergeCell ref="E21:E22"/>
    <mergeCell ref="E15:E16"/>
  </mergeCells>
  <pageMargins left="0.25" right="0.25" top="0.75" bottom="0.75" header="0.3" footer="0.3"/>
  <pageSetup paperSize="9" scale="88" orientation="landscape" r:id="rId1"/>
</worksheet>
</file>

<file path=docMetadata/LabelInfo.xml><?xml version="1.0" encoding="utf-8"?>
<clbl:labelList xmlns:clbl="http://schemas.microsoft.com/office/2020/mipLabelMetadata">
  <clbl:label id="{72f988bf-86f1-41af-91ab-2d7cd011db47}" enabled="0" method="" siteId="{72f988bf-86f1-41af-91ab-2d7cd011db4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12</vt:i4>
      </vt:variant>
    </vt:vector>
  </HeadingPairs>
  <TitlesOfParts>
    <vt:vector size="28" baseType="lpstr">
      <vt:lpstr>1.Εικονικές μηχανές - VMs</vt:lpstr>
      <vt:lpstr>2.VDI</vt:lpstr>
      <vt:lpstr>3.Storage</vt:lpstr>
      <vt:lpstr>4.Network</vt:lpstr>
      <vt:lpstr>5.1.SQLServer</vt:lpstr>
      <vt:lpstr>5.2 Open Source DBs</vt:lpstr>
      <vt:lpstr>5.3 REDIS</vt:lpstr>
      <vt:lpstr>5.4 NoSQL DB</vt:lpstr>
      <vt:lpstr>6.WebHosting</vt:lpstr>
      <vt:lpstr>7.Security-Identity</vt:lpstr>
      <vt:lpstr>8.Integration</vt:lpstr>
      <vt:lpstr>9.Analytics</vt:lpstr>
      <vt:lpstr>10.Dedicated Physical Hosts</vt:lpstr>
      <vt:lpstr>11.Backup-Recovery</vt:lpstr>
      <vt:lpstr>12.IoT</vt:lpstr>
      <vt:lpstr>Total Costs</vt:lpstr>
      <vt:lpstr>'10.Dedicated Physical Hosts'!Print_Area</vt:lpstr>
      <vt:lpstr>'3.Storage'!Print_Area</vt:lpstr>
      <vt:lpstr>'4.Network'!Print_Area</vt:lpstr>
      <vt:lpstr>'5.1.SQLServer'!Print_Area</vt:lpstr>
      <vt:lpstr>'5.2 Open Source DBs'!Print_Area</vt:lpstr>
      <vt:lpstr>'5.3 REDIS'!Print_Area</vt:lpstr>
      <vt:lpstr>'5.4 NoSQL DB'!Print_Area</vt:lpstr>
      <vt:lpstr>'6.WebHosting'!Print_Area</vt:lpstr>
      <vt:lpstr>'7.Security-Identity'!Print_Area</vt:lpstr>
      <vt:lpstr>'8.Integration'!Print_Area</vt:lpstr>
      <vt:lpstr>'9.Analytics'!Print_Area</vt:lpstr>
      <vt:lpstr>'Total Costs'!Print_Area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>1</cp:revision>
  <dcterms:created xsi:type="dcterms:W3CDTF">2021-03-10T08:43:00Z</dcterms:created>
  <dcterms:modified xsi:type="dcterms:W3CDTF">2021-06-24T18:00:08Z</dcterms:modified>
  <cp:category/>
  <cp:contentStatus/>
</cp:coreProperties>
</file>